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3"/>
  <workbookPr/>
  <mc:AlternateContent xmlns:mc="http://schemas.openxmlformats.org/markup-compatibility/2006">
    <mc:Choice Requires="x15">
      <x15ac:absPath xmlns:x15ac="http://schemas.microsoft.com/office/spreadsheetml/2010/11/ac" url="C:\Users\ogalvans\Documents\ISOLUCION\GLIP\"/>
    </mc:Choice>
  </mc:AlternateContent>
  <xr:revisionPtr revIDLastSave="0" documentId="8_{4085D6E7-3E03-4870-B738-6427A7F36976}" xr6:coauthVersionLast="36" xr6:coauthVersionMax="36" xr10:uidLastSave="{00000000-0000-0000-0000-000000000000}"/>
  <bookViews>
    <workbookView xWindow="0" yWindow="0" windowWidth="28800" windowHeight="12225" xr2:uid="{00000000-000D-0000-FFFF-FFFF00000000}"/>
  </bookViews>
  <sheets>
    <sheet name="PLAN DE ACION VR.3" sheetId="4" r:id="rId1"/>
    <sheet name="Hoja1" sheetId="5"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xlnm._FilterDatabase" localSheetId="0" hidden="1">'PLAN DE ACION VR.3'!$A$4:$BN$105</definedName>
    <definedName name="Dependencias">[1]Dependencias!$B$2:$B$11</definedName>
    <definedName name="DimensionesMIPG">[1]DimensionesMIPG!$B$2:$B$9</definedName>
    <definedName name="Fuentes">#REF!</definedName>
    <definedName name="ObjetivosE">[1]Objetivos!$B$2:$B$6</definedName>
    <definedName name="ObjetivosS">[1]ObSectoriales!$A$2:$A$4</definedName>
    <definedName name="Periodicidad">[1]Frecuencia!$B$2:$B$7</definedName>
    <definedName name="Procesos">[1]Procesos!$B$2:$B$23</definedName>
    <definedName name="TipoIndicador">[1]TipoIndicador!$B$2:$B$4</definedName>
  </definedNames>
  <calcPr calcId="191029"/>
</workbook>
</file>

<file path=xl/calcChain.xml><?xml version="1.0" encoding="utf-8"?>
<calcChain xmlns="http://schemas.openxmlformats.org/spreadsheetml/2006/main">
  <c r="Z92" i="4" l="1"/>
  <c r="Z91" i="4"/>
  <c r="AA90" i="4"/>
  <c r="Z85" i="4" l="1"/>
  <c r="Z84" i="4"/>
  <c r="Z83" i="4"/>
  <c r="Z70" i="4" l="1"/>
  <c r="Z68" i="4"/>
  <c r="A6" i="4" l="1"/>
  <c r="A7" i="4" s="1"/>
  <c r="A8" i="4" s="1"/>
  <c r="A9" i="4" s="1"/>
  <c r="A10" i="4" s="1"/>
  <c r="A11" i="4" s="1"/>
  <c r="A12" i="4" s="1"/>
  <c r="A13" i="4" s="1"/>
  <c r="W20" i="4"/>
  <c r="W21" i="4"/>
  <c r="W66" i="4"/>
  <c r="W68" i="4"/>
  <c r="W69" i="4"/>
  <c r="W70" i="4"/>
  <c r="W67" i="4"/>
  <c r="A14" i="4" l="1"/>
  <c r="A15" i="4" s="1"/>
  <c r="A16" i="4" s="1"/>
  <c r="A17" i="4" s="1"/>
  <c r="A18" i="4" s="1"/>
  <c r="A19" i="4" s="1"/>
  <c r="A20" i="4" s="1"/>
  <c r="A21" i="4" s="1"/>
  <c r="A22" i="4" s="1"/>
  <c r="A23" i="4" s="1"/>
  <c r="A24" i="4" s="1"/>
  <c r="A82" i="4"/>
  <c r="A83" i="4" s="1"/>
  <c r="A84" i="4" s="1"/>
  <c r="A25" i="4" l="1"/>
  <c r="A26" i="4" s="1"/>
  <c r="A27" i="4" s="1"/>
  <c r="A28" i="4" s="1"/>
  <c r="A29" i="4" s="1"/>
  <c r="A30" i="4" s="1"/>
  <c r="A31" i="4" s="1"/>
  <c r="A32" i="4" s="1"/>
  <c r="A33" i="4" s="1"/>
  <c r="A34" i="4" s="1"/>
  <c r="A35" i="4" s="1"/>
  <c r="A36" i="4" s="1"/>
  <c r="A37" i="4" s="1"/>
  <c r="A38" i="4" s="1"/>
  <c r="A39" i="4" s="1"/>
  <c r="A40" i="4" s="1"/>
  <c r="A87" i="4"/>
  <c r="A41" i="4" l="1"/>
  <c r="A42" i="4" s="1"/>
  <c r="A43" i="4" s="1"/>
  <c r="A44" i="4" s="1"/>
  <c r="A45" i="4" s="1"/>
  <c r="A88" i="4"/>
  <c r="A89" i="4" s="1"/>
  <c r="A90" i="4" s="1"/>
  <c r="A91" i="4" s="1"/>
  <c r="A92" i="4" l="1"/>
  <c r="A93" i="4" s="1"/>
  <c r="A47" i="4"/>
  <c r="A48" i="4" s="1"/>
  <c r="A49" i="4" s="1"/>
  <c r="A50" i="4" s="1"/>
  <c r="A51" i="4" s="1"/>
  <c r="A52" i="4" s="1"/>
  <c r="A53" i="4" s="1"/>
  <c r="A54" i="4" s="1"/>
  <c r="A55" i="4" s="1"/>
  <c r="A56" i="4" s="1"/>
  <c r="A57" i="4" s="1"/>
  <c r="A58" i="4" s="1"/>
  <c r="A59" i="4" s="1"/>
  <c r="A60" i="4" s="1"/>
  <c r="A61" i="4" s="1"/>
  <c r="A62" i="4" l="1"/>
  <c r="A63" i="4" s="1"/>
  <c r="A64" i="4" s="1"/>
  <c r="A65" i="4" s="1"/>
  <c r="A94" i="4"/>
  <c r="A95" i="4" s="1"/>
  <c r="A96" i="4" l="1"/>
  <c r="A97" i="4" s="1"/>
  <c r="A98" i="4" s="1"/>
  <c r="A99" i="4" s="1"/>
  <c r="A100" i="4" s="1"/>
  <c r="A101" i="4" s="1"/>
  <c r="A102" i="4" s="1"/>
  <c r="A103" i="4" s="1"/>
  <c r="A104" i="4" s="1"/>
  <c r="A105" i="4" s="1"/>
  <c r="A66" i="4"/>
  <c r="A67" i="4" s="1"/>
  <c r="A68" i="4" l="1"/>
  <c r="A69" i="4" s="1"/>
  <c r="A70" i="4" s="1"/>
  <c r="A71" i="4" s="1"/>
  <c r="A72" i="4" l="1"/>
  <c r="A73" i="4" s="1"/>
  <c r="A74" i="4" s="1"/>
  <c r="A75" i="4" s="1"/>
  <c r="A76" i="4" s="1"/>
  <c r="A77" i="4" s="1"/>
  <c r="A78" i="4" s="1"/>
  <c r="A79" i="4" s="1"/>
</calcChain>
</file>

<file path=xl/sharedStrings.xml><?xml version="1.0" encoding="utf-8"?>
<sst xmlns="http://schemas.openxmlformats.org/spreadsheetml/2006/main" count="2372" uniqueCount="839">
  <si>
    <t>LÍNEA</t>
  </si>
  <si>
    <t>OBJETIVOS SECTORIALES</t>
  </si>
  <si>
    <t>Cod_Objetivo_Estratégico</t>
  </si>
  <si>
    <t>OBJETIVO ESTRATÉGICO</t>
  </si>
  <si>
    <t>ESTRATEGIA</t>
  </si>
  <si>
    <t>DIMENSIONES DEL MODELO INTEGRADO DE PLANEACIÓN Y GESTIÓN</t>
  </si>
  <si>
    <t>POLITICAS MIPG Vr.4</t>
  </si>
  <si>
    <t>DEPENDENCIA RESPONSABLE</t>
  </si>
  <si>
    <t>PROCESO</t>
  </si>
  <si>
    <t>ACCIONES</t>
  </si>
  <si>
    <t>FECHA DE INICIO</t>
  </si>
  <si>
    <t>FECHA DE FINALIZACIÓN</t>
  </si>
  <si>
    <t xml:space="preserve">PRODUCTO </t>
  </si>
  <si>
    <t>NOMBRE ENTREGABLE</t>
  </si>
  <si>
    <t xml:space="preserve">TIPO DE SEGUIMIENTO (Por Entregable, por Oferta, por Demanda </t>
  </si>
  <si>
    <t>NOMBRE DEL INDICADOR</t>
  </si>
  <si>
    <t>UNIDAD DE MEDIDA</t>
  </si>
  <si>
    <t>META ANUAL</t>
  </si>
  <si>
    <t>TIPOLOGÍA DEL INDICADOR</t>
  </si>
  <si>
    <t>FÓRMULA DE CÁLCULO Y DESCRIPCIÓN</t>
  </si>
  <si>
    <t>FRECUENCIA DE MEDICIÓN</t>
  </si>
  <si>
    <t>FUENTE DE FINANCIACIÓN</t>
  </si>
  <si>
    <t>MONTO  ANUAL ESTIMADO</t>
  </si>
  <si>
    <t>ARTICULACIÓN PLANES DECRETO 612 DE 2018</t>
  </si>
  <si>
    <t>5. Información y Comunicación</t>
  </si>
  <si>
    <t>5.2 Transparencia, Acceso a la Información Pública y Lucha Contra la Corrupción</t>
  </si>
  <si>
    <t>Despacho Superintendente del Subsidio Familiar</t>
  </si>
  <si>
    <t>A.1. Crear cuatro (4) documentos: Estrategia de Comunicación, Redes Sociales, Diseños Institucionales y diseños publicados redes que direccionen las actividades de comunicación para que la ciudadanía colombiana conozca del subsidio familiar y de los beneficios de pertenecer al sistema.</t>
  </si>
  <si>
    <t>Documentos</t>
  </si>
  <si>
    <t>Documentos que contengan la Estrategia de Comunicación, Redes Sociales, Diseños Institucionales, diseños publicados redes</t>
  </si>
  <si>
    <t>Por entregable</t>
  </si>
  <si>
    <t>Documentos realizados</t>
  </si>
  <si>
    <t>Número</t>
  </si>
  <si>
    <t>Eficiencia/Gestión</t>
  </si>
  <si>
    <t>Número de Documentos que contengan la Estrategia de Comunicación, Redes Sociales, Diseños Institucionales, diseños publicados redes realizados</t>
  </si>
  <si>
    <t>Anual</t>
  </si>
  <si>
    <t>Inversión</t>
  </si>
  <si>
    <t>n/a</t>
  </si>
  <si>
    <t>Plan Anticorrupción y de Atención al Ciudadano</t>
  </si>
  <si>
    <t>N/A</t>
  </si>
  <si>
    <t>A.2. Elaborar los diseños institucionales solicitados por las áreas de la Superintendencia para ser publicados en los diferentes canales institucionales.</t>
  </si>
  <si>
    <t>Diseños institucionales</t>
  </si>
  <si>
    <t>Diseños</t>
  </si>
  <si>
    <t>Por demanda</t>
  </si>
  <si>
    <t>Diseños realizados</t>
  </si>
  <si>
    <t>Porcentaje</t>
  </si>
  <si>
    <t>Número de diseños institucionales  realizados/ número diseños institucionales solicitados por las áreas</t>
  </si>
  <si>
    <t>Trimestral</t>
  </si>
  <si>
    <t>Plan Anual de Adquisiciones
Plan Anticorrupción y de Atención al Ciudadano</t>
  </si>
  <si>
    <t>A.3. Realizar las actividades de prensa (boletines, acompañamiento eventos) para difundir la información institucional.</t>
  </si>
  <si>
    <t>Boletines</t>
  </si>
  <si>
    <t>Boletines realizados</t>
  </si>
  <si>
    <t>Número de actividades de prensa (boletines, acompañamiento eventos) realizados/ número actividades de prensa (boletines, acompañamiento programados</t>
  </si>
  <si>
    <t>A.4. Transmitir mensajes en video clips a través de las redes sociales sobre las acciones de IVC de la Superintendencia y de actividades del sistema de subsidio familiar.</t>
  </si>
  <si>
    <t xml:space="preserve">Transmision de mensajes </t>
  </si>
  <si>
    <t>Transmisiones realizadas</t>
  </si>
  <si>
    <t xml:space="preserve">Número de mensajes transmitidos en video clips a través de las redes sociales </t>
  </si>
  <si>
    <t xml:space="preserve">A.5. Transmisión de las Audiencias Publicas de Rendición de Cuentas </t>
  </si>
  <si>
    <t>Transmisión de la audiencia publica de rendición de cuentas</t>
  </si>
  <si>
    <t>Audiencias realizadas</t>
  </si>
  <si>
    <t>Número de  transmisiones de las audiencias publicas de rendición de cuentas realizadas</t>
  </si>
  <si>
    <t>Semestral</t>
  </si>
  <si>
    <t>A.6. Realizar las publicaciones en las redes sociales de la Superintendencia del subsidio familiar</t>
  </si>
  <si>
    <t>Publicaciones redes sociales</t>
  </si>
  <si>
    <t>Publicaciones Institucionales redes sociales</t>
  </si>
  <si>
    <t>Publicaciones Institucionales realizadas</t>
  </si>
  <si>
    <t>Número de publicaciones institucionales realizadas/ número publicaciones institucionales programadas</t>
  </si>
  <si>
    <t>A.7. Realizar el seguimiento a la matriz ITA de la Procuraduría para el cumplimiento legal de la información publicada en el Portal Corporativo.</t>
  </si>
  <si>
    <t>Informe de cumplimiento de la matriz ITA</t>
  </si>
  <si>
    <t>Informe realizado</t>
  </si>
  <si>
    <t>Número de informes de cumplimiento de la matriz ITA</t>
  </si>
  <si>
    <t xml:space="preserve">Funcionamiento  </t>
  </si>
  <si>
    <t>A.8. Realizar la publicación en los diferentes canales institucionales de las piezas didácticas, de comunicación y de apoyo a las áreas de la Superintendencia</t>
  </si>
  <si>
    <t>Documento</t>
  </si>
  <si>
    <t>Documento que contenga la publicación en los diferentes canales institucionales de las piezas didácticas, de comunicación y de apoyo a las áreas de la Superintendencia</t>
  </si>
  <si>
    <t>Número de Documento que contenga la publicación en los diferentes canales institucionales de las piezas didácticas, de comunicación y de apoyo a las áreas de la Superintendencia</t>
  </si>
  <si>
    <t>2 Direccionamiento Estratégico y Planeación</t>
  </si>
  <si>
    <t>2.2 Gestión Presupuestal y Eficiencia del Gasto Público</t>
  </si>
  <si>
    <t>Oficina Asesora de Planeación</t>
  </si>
  <si>
    <t>A1. Acompañar la formulación, ejecución y seguimiento a los Proyectos de Inversión</t>
  </si>
  <si>
    <t>Informe de ejecución presupuestal</t>
  </si>
  <si>
    <t>Informe de ejecución</t>
  </si>
  <si>
    <t>Eficiencia Gestión</t>
  </si>
  <si>
    <t>N° de informes realizados</t>
  </si>
  <si>
    <t>Plan Anual de Adquisiciones</t>
  </si>
  <si>
    <t>3. Gestión con Valores para Resultados</t>
  </si>
  <si>
    <t>3.1 Fortalecimiento Organizacional y Simplificación de Procesos</t>
  </si>
  <si>
    <t>A2. Fortalecer la implementación del Sistema de Gestión de Calidad</t>
  </si>
  <si>
    <t>Plan de Trabajo</t>
  </si>
  <si>
    <t>Plan de Trabajo ejecutado</t>
  </si>
  <si>
    <t>N° de actividades realizadas / N° de actividades programadas * 100%</t>
  </si>
  <si>
    <t>Auditoría Externa de seguimiento</t>
  </si>
  <si>
    <t>Informe de auditoría</t>
  </si>
  <si>
    <t>Informe de Auditoria</t>
  </si>
  <si>
    <t>Número de certificación</t>
  </si>
  <si>
    <t>4. Evaluación de Resultados</t>
  </si>
  <si>
    <t>4.1 Seguimiento y Evaluación del Desempeño Institucional</t>
  </si>
  <si>
    <t>A3. Fortalecer la implementación del MIPG</t>
  </si>
  <si>
    <t>Plan Anual de Adquisiciones
Plan Anticorrupción y Atención al Ciudadano</t>
  </si>
  <si>
    <t>A4. Fortalecer la implementación del Plan Anticorrupción y de Atención al Ciudadano, con sus seis (6) componentes (Racionalización de trámites, rendición de cuentas, transparencia y acceso a la información, riesgos de corrupción, servicio al ciudadano e iniciativas adicionales)</t>
  </si>
  <si>
    <t>A5. Acompañar la formulación, aprobación y seguimiento a los riesgos de gestión, corrupción y seguridad de la información</t>
  </si>
  <si>
    <t>2.1 Política de Planeación Institucional</t>
  </si>
  <si>
    <t>A6. Acompañar la formulación, aprobación y seguimiento de la Planeación Estratégica de la Superintendencia del Subsidio Familiar (Plan Estratégico Sectorial, Plan Estratégico Institucional, Plan de Acción Institucional, y Plan Anricorrupción y de Servicio al Ciudadano)</t>
  </si>
  <si>
    <t>A.7 Desarrollo un ejercicio de AE en la vigencia 2023</t>
  </si>
  <si>
    <t>Desarrollo de un ejercicio de AE 2023</t>
  </si>
  <si>
    <t>Entregables del desarrollo de ejercicio de AE 2023</t>
  </si>
  <si>
    <t>Entregables de ejercicio de  AE 2023</t>
  </si>
  <si>
    <t>Producto</t>
  </si>
  <si>
    <t>Unidad</t>
  </si>
  <si>
    <t>Plan Estrategico de Tecnologias de la Información y las Comunicaciones (PETI)</t>
  </si>
  <si>
    <t>A.8 Adoptar institucionalmente el Gobierno de Arquitectura Empresarial</t>
  </si>
  <si>
    <t>Adopción del Gobierno de Arquitectura Empresarial</t>
  </si>
  <si>
    <t>Documento Institucional de adopción del Gobierno de Arquitectura Empresarial</t>
  </si>
  <si>
    <t>Oficina de las Tecnologías de Información y Comunicación</t>
  </si>
  <si>
    <t>A.9 Implementar un proyecto de AE del portafolio de proyectos del ejercicio de AE 202</t>
  </si>
  <si>
    <t>Implementación de un proyecto de AE</t>
  </si>
  <si>
    <t>Proyecto implementado y en servicio</t>
  </si>
  <si>
    <t>8. Evaluación de Resultados</t>
  </si>
  <si>
    <t xml:space="preserve">A.10 Preparar y consolidar la revisión por la dirección de la gestión  como mecanismo de seguimiento y evaluación Institucional  </t>
  </si>
  <si>
    <t>Informe de revisión por la dirección preparado y consolidado con las entradas requeridas</t>
  </si>
  <si>
    <t>Documento de revisión por la dirección</t>
  </si>
  <si>
    <t>Eficacia/Producto</t>
  </si>
  <si>
    <t>1=Documento de revisión por la dirección
0=Sin avance</t>
  </si>
  <si>
    <t>Todos los planes</t>
  </si>
  <si>
    <t>3.4 Defensa Jurídica</t>
  </si>
  <si>
    <t>Oficina Asesora Jurídica</t>
  </si>
  <si>
    <t>A1. En el marco del espacio "un café con jurídica" realizar mesas de trabajo con las áreas en temas de interés, una (1) por semestre.</t>
  </si>
  <si>
    <t xml:space="preserve">
Realizar capacitaciónes  y/o mesas de trabajo en temas jurídicos semestralmente con las diferentes áreas de la Entidad.. </t>
  </si>
  <si>
    <t xml:space="preserve">Capacitaciones en temas jurídicos. </t>
  </si>
  <si>
    <t>Por Oferta</t>
  </si>
  <si>
    <t>Capacitaciones realizadas</t>
  </si>
  <si>
    <t>número</t>
  </si>
  <si>
    <t>Capacitación realizada =1</t>
  </si>
  <si>
    <t>trimestral</t>
  </si>
  <si>
    <t>Funcionamiento</t>
  </si>
  <si>
    <t>Plan Anticorrupción y Atención al Ciudadano</t>
  </si>
  <si>
    <t>A2. Realizar un seminario en materia de defensa juridica, cultura de legalidad,  previsión del daño antijuridico y otros temas normativos.</t>
  </si>
  <si>
    <t xml:space="preserve">Seminario en materia de defensa jurídica, cultura de legalidad,  previsión del daño antijurídico y otros temas normativos.
</t>
  </si>
  <si>
    <t xml:space="preserve">Seminario en materia de defensa juridica, cultura de legalidad,  previsión del daño antijuridico y otros temas normativos </t>
  </si>
  <si>
    <t>Por Entregable</t>
  </si>
  <si>
    <t xml:space="preserve">Informe del seminario en temas jurídicos realizados. </t>
  </si>
  <si>
    <t>Informe del seminario realizado =1</t>
  </si>
  <si>
    <t>Plan Anticorrupción y Atención al Ciudadano - Plan institucional de capacitación</t>
  </si>
  <si>
    <t>3.5 Mejora Normativa</t>
  </si>
  <si>
    <t>A3. Diseño, estructuración e implementación del proceso tecnológico de relatorias de la Superintendencia del Subsidio Familiar.</t>
  </si>
  <si>
    <t xml:space="preserve">Implementación de la Plataforma de Relatorias de la entidad. </t>
  </si>
  <si>
    <t>Plataforma web.</t>
  </si>
  <si>
    <t xml:space="preserve">Plataforma de relatorias. </t>
  </si>
  <si>
    <t xml:space="preserve">Avance en plan de trabajo propuesto para la formulación de la herramienta. </t>
  </si>
  <si>
    <t>Plan Anticorrupción y Atención al Ciudadano - Plan de Segiridad y privacidad de la información</t>
  </si>
  <si>
    <t xml:space="preserve">A4. Atención a Derechos de Petición, Tutelas Constitucionales y Conceptos Jurídicos. </t>
  </si>
  <si>
    <t>Respuestas derechos de peticón, tutela constitucionales y concepros jurídcios</t>
  </si>
  <si>
    <t>Informes de atencío de derechos de petición, Tuletelas Constitucionales y Conceptos jurídicos</t>
  </si>
  <si>
    <t>Solicitudes tramitadas</t>
  </si>
  <si>
    <t>Solicitudes tramitadas / Total de Peticiones recibidas</t>
  </si>
  <si>
    <t>A5. Adelantamiento del Proceso de cobro Coactivo y Persuasivo.</t>
  </si>
  <si>
    <t>Control y seguimiento a los Procesos de Cobro Coactivo y Persuasivo.</t>
  </si>
  <si>
    <t>Informe de procesos atendidos</t>
  </si>
  <si>
    <t>Por demanmda</t>
  </si>
  <si>
    <t xml:space="preserve">Impulso procesal </t>
  </si>
  <si>
    <t>Numero de expedientes tramitados / Numero total de expedientes en curso</t>
  </si>
  <si>
    <t>A6. Fortalecimiento de la Gestión Jurídica y Defensa Judicíal.</t>
  </si>
  <si>
    <t>Adelantamiento y seguimiento a los procesos ordinarios y especiales de Defensa Judicíal.</t>
  </si>
  <si>
    <t>Informe de seguimiento</t>
  </si>
  <si>
    <t>Numero de demandas resueltas/numero de demandas activas * 100</t>
  </si>
  <si>
    <t xml:space="preserve">A7. Apoyo y acompañamiento jurídico a las diferentes areas de la SSF. </t>
  </si>
  <si>
    <t>Asistencia jurídica en las diferentes areas de la SSF.</t>
  </si>
  <si>
    <t>Informe de apoyo y acpmpañamiento jurídico realizado</t>
  </si>
  <si>
    <t>Acompañamiento jurídico.</t>
  </si>
  <si>
    <t>Solicitudes atendidas/solicitudes recibidas *100</t>
  </si>
  <si>
    <t>Plan de tratamiento de riesgos de seguridad y privacidad de la información / Plan Anticorrupción y Atención al Ciudadano</t>
  </si>
  <si>
    <t>3.3 Seguridad Digital</t>
  </si>
  <si>
    <t>A1. Desarrollar acciones en Seguridad de la Información</t>
  </si>
  <si>
    <t>Intervenciones en seguridad digital, de acuerdo con auditorías y modelo de seguridad y privacidad de la información</t>
  </si>
  <si>
    <t>Cronograma Plan de Seguridad y Privacidad de la información de la Entidad</t>
  </si>
  <si>
    <t>Cumplimiento del Plan de Seguridad y Privacidad de la Información y Tratamiento de Riesgos</t>
  </si>
  <si>
    <t>Numerador: (Actividades implementadas del Plan de seguridad 
/ 
Denominador: Número total de actividades del Plan de Seguridad) x 100</t>
  </si>
  <si>
    <t>Plan Estratégico de Tecnologías de la Información y las Comunicaciones PETI
Plan de Tratamiento de Riesgos de Seguridad y Privacidad de la Información</t>
  </si>
  <si>
    <t>A2. Prestar soporte a los diferentes servicios de TI de acuerdo con requerimientos e incidentes registrados por los usuarios</t>
  </si>
  <si>
    <t>Servicios de TI atendidos como soporte a Sistemas de Información</t>
  </si>
  <si>
    <t>Informe de casos atendidos en el sistema de información para la gestión de servicios TI</t>
  </si>
  <si>
    <t>Requerimientos de servicios de TI atendidos a usuarios</t>
  </si>
  <si>
    <t>(Numerador: Número de casos de soporte atendidos / 
Denominador: Número de casos de soporte registrados) x 100</t>
  </si>
  <si>
    <t>Incluido por Funcionamiento</t>
  </si>
  <si>
    <t>Plan Estratégico de Tecnologías de la Información y las Comunicaciones PETI</t>
  </si>
  <si>
    <t>A3. Soporte y Mantenimiento  sistema de información misional SIMON</t>
  </si>
  <si>
    <t>Intervenciones de Soporte y Mantenimiento SIMON, de acuerdo con alcance y plan de trabajo</t>
  </si>
  <si>
    <t>Cronograma Implementación del Plan de Desarrollo SIMON 2023</t>
  </si>
  <si>
    <t>Gestión de Actividades programadas en el plan SIMON 2023</t>
  </si>
  <si>
    <t>Numerador: (Actividades implementadas del Plan SIMON 2023
/ 
Denominador: Número total Actividades programadas del Plan SIMON 2023)*100</t>
  </si>
  <si>
    <t>A4. Optimización de reprtes y experiencia de usuario del sistema de información SIGER</t>
  </si>
  <si>
    <t>Servicios de desarrollo de software "in-house" para el desarrollo de sistema de información SIGER</t>
  </si>
  <si>
    <t>Cronograma Seguimiento a los servicios de desarrollo de software para sistema de información misional SIGER 2023</t>
  </si>
  <si>
    <t>Gestión de Actividades programadas en el plan de desarrollo SIGER 2023</t>
  </si>
  <si>
    <t>Numerador: (Actividades implementadas del Plan Desarrollo SIGER 2023
/ 
Denominador: Número total Actividades programadas del Plan de Desarrollo SIGER 2023)*100</t>
  </si>
  <si>
    <t>A5. Desarrollo e implementación de un flujo, en plataforma BPM, para un proceso misional de la Entidad</t>
  </si>
  <si>
    <t>Implementación de un procedimiento en plataforma BPM, relacionado con un (1) proceso del sistema de gestión de calidad</t>
  </si>
  <si>
    <t>Procedimiento implementado en plataforma BPM de la Entidad</t>
  </si>
  <si>
    <t>Procedimientos en BPMS implementados</t>
  </si>
  <si>
    <t>Número de procedimientos implementados</t>
  </si>
  <si>
    <t>A6. Acciones de mejoramiento de la infraestructura tecnológica de la Superintendencia</t>
  </si>
  <si>
    <t>Infraestructura tecnológica habilitada, disponible y licenciada para soluciones informáticas de la Entidad</t>
  </si>
  <si>
    <t>Adelantar actividades del Plan de gestión de infraestructura tecnológica de la Entidad</t>
  </si>
  <si>
    <t>Cumplimiento de las actividades identificadas en el Plan de Desarrollo Infraestructura</t>
  </si>
  <si>
    <t>Numerador: (Actividades Cumplidas del Plan Desarrollo Infraestructura 
/ 
Denominador: Número total Actividades identificadas en el Plan Desarrollo Infraestructura) x 100</t>
  </si>
  <si>
    <t>3.6 Racionalización de trámites</t>
  </si>
  <si>
    <t>A7. Implementación marco de interoperabilidad con una entidad pública para interambio de información</t>
  </si>
  <si>
    <t>Servicio de interoperabilidad con una entidad pública</t>
  </si>
  <si>
    <t>Servicio de interoperabilidad con una entidad pública para interambio de información</t>
  </si>
  <si>
    <t>Servicio de Interoperabilidad Implementado</t>
  </si>
  <si>
    <t>Número de servicios de interoperabilidad implementado</t>
  </si>
  <si>
    <t>A8. Entrega de servicios digitales a ciudadanos mediante implementación de servicios de consulta (FOSFEC WS de consulta)</t>
  </si>
  <si>
    <t>Servicio digital a ciudadanos</t>
  </si>
  <si>
    <t>Servicio digital a ciudadanos para consulta histórica FOSFEC</t>
  </si>
  <si>
    <t>Servicio Digital a Ciudadanos Implementado</t>
  </si>
  <si>
    <t>Número de servicios digital a ciudadanos implementado</t>
  </si>
  <si>
    <t>3.7 Servicio al Ciudadano</t>
  </si>
  <si>
    <t>A9. Implementación de servicios de Carpeta ciudadana como repositorio PQRSF atendidos por la Entidad</t>
  </si>
  <si>
    <t>Servicios de Carpeta ciudadana</t>
  </si>
  <si>
    <t>Servicio de Carpeta ciudadana de PQRSF atendidos por la Entidad</t>
  </si>
  <si>
    <t>Servicio en Carpeta Ciudadana Implementado</t>
  </si>
  <si>
    <t>Número de servicios en carpeta ciuadadana implementado</t>
  </si>
  <si>
    <t>7. Control Interno</t>
  </si>
  <si>
    <t>7.1 Control Interno</t>
  </si>
  <si>
    <t>Oficina de Control Interno</t>
  </si>
  <si>
    <t>A1. Realizar Auditorías Internas a los procesos para la mejora continua de la entidad.</t>
  </si>
  <si>
    <t>Informes de auditorías según plan de trabajo aprobado en el Comité.</t>
  </si>
  <si>
    <t>Informes de Auditorías Internas según plan de trabajo aprobado en el Comité.</t>
  </si>
  <si>
    <t>Cumplimiento en la ejecución de Plan de  auditorías.</t>
  </si>
  <si>
    <t xml:space="preserve"> (Número de informes de  auditorías realizadas/Total auditorias programadas) *100  </t>
  </si>
  <si>
    <t xml:space="preserve"> Todos los planes institucionales</t>
  </si>
  <si>
    <t>A2. Elaborar Informes de Evaluación independiente al sistema de gestión.</t>
  </si>
  <si>
    <t>Informes de seguimiento a los Planes de Mejoramiento de la entidad.</t>
  </si>
  <si>
    <t>Número de informes de evaluación independiente al sistema de gestión, según plan de trabajo</t>
  </si>
  <si>
    <t>A2. Elaborar informes de evaluación independiente al sistema de gestión.</t>
  </si>
  <si>
    <t>Informes de seguimiento al Planes de Acción de la entidad.</t>
  </si>
  <si>
    <t>Informes de seguimiento al plan de acción.</t>
  </si>
  <si>
    <t>Informes de seguimiento a los Planes de Acción consolidados de la entidad.</t>
  </si>
  <si>
    <t>Número de informes de seguimiento al plan de acción</t>
  </si>
  <si>
    <t>Informes de seguimiento a Indicadores de Gestión de la entidad.</t>
  </si>
  <si>
    <t>Número de informes de seguimiento a indicadores de gestión</t>
  </si>
  <si>
    <t>Informes de seguimiento a los Riesgos de Gestión de la entidad.</t>
  </si>
  <si>
    <t>Informes de seguimiento a los Riesgos de gestión de la entidad.</t>
  </si>
  <si>
    <t>Número de informes de seguimiento a los riesgos de gestión</t>
  </si>
  <si>
    <t>A3. Elaborar informes a entes internos y externos, de acuerdo a la normativa vigente.</t>
  </si>
  <si>
    <t>Informes a entes Internos y Externos, de acuerdo a la normatividad vigente.</t>
  </si>
  <si>
    <t>Informes a entes Internos y Externos, de acuerdo a la normatividad  vigente.</t>
  </si>
  <si>
    <t>Cumplimiento en la elaboración de Informes a entes Internos y Externos, de acuerdo a la normatividad  vigente.</t>
  </si>
  <si>
    <t>Numerador: Informes a entes internos y externos, elaborados / Número de informes a entes externos e internos , de acuerdo a la normativa vigente
Corresponde a: Informe Pormenorizado, Austeridad, Contractual, Plan de Mejoramiento de la CGR, EKOGUI, Control Interno Contable (CGR), Derechos de Autor, Comisión Legal de Cuentas de Cámara de Representantes, Ejecución presupuestal, Página Web, SIGEP, Consolidado de Auditorías, PAAC, Riesgos de Corrupción, SIGEP, SIIF-Nación II, SUIT, FURAG, Contable-Presupuestal CGR, Rendición de la Cuenta CGR, entre otros programados en el plan anual auditorias.</t>
  </si>
  <si>
    <t>Oficina de Protección y Atención al Usuario</t>
  </si>
  <si>
    <t>No aplica</t>
  </si>
  <si>
    <t>A2. Mejorar y fortalecer la calidad y accesibilidad a los canales de atención masiva de PQRSF para beneficiar la población</t>
  </si>
  <si>
    <t>Informes de la implementación de canales de atención</t>
  </si>
  <si>
    <t xml:space="preserve">Informes parciales de la implementación de canales de atención
</t>
  </si>
  <si>
    <t>Informes de canales de atención, elaborados, socializados y publicados</t>
  </si>
  <si>
    <t xml:space="preserve">Informes trimestrales de canales de atención, elaborados y publicados en el enlace de Transparencia -  Instrumentos para la gestión de la información pública
</t>
  </si>
  <si>
    <t>Plan Anticorrupción y de Atención al Ciudadano
Plan Anual de Adquisiciones</t>
  </si>
  <si>
    <t xml:space="preserve">A2. Mejorar y fortalecer la calidad y accesibilidad a los canales de atención masiva de PQRSF para beneficiar la población
</t>
  </si>
  <si>
    <t>Informes  de satisfacción de los usuarios con los canales de atención</t>
  </si>
  <si>
    <t>Informes  de satisfacción de los usuarios con los canales de atención, elaborados, socializados y publicados</t>
  </si>
  <si>
    <t>Informes trimestrales de satisfacción de los usuarios con los canales de atención, elaborados y publicados en el enlace de Transparencia -  Instrumentos para la gestión de la información pública</t>
  </si>
  <si>
    <t>Inversión: el monto está incluido en la línea anterior</t>
  </si>
  <si>
    <t xml:space="preserve">Plan Anticorrupción y de Atención al Ciudadano
</t>
  </si>
  <si>
    <t>A3. Realizar un seminario para el cumplimiento de las normas, frente a la atención e interacción con los afiliados y no afiliados a las CCF</t>
  </si>
  <si>
    <t>Encuentro Nacional de Atención e Interacción realizado</t>
  </si>
  <si>
    <t xml:space="preserve">Informe del Encuentro Nacional de Atención e Interacción realizado </t>
  </si>
  <si>
    <t>Seminario realizado</t>
  </si>
  <si>
    <t>Número de seminarios realizados</t>
  </si>
  <si>
    <t>A4. Realizar actividades de educación informal a los trabajadores afiliados a las CCF a fin de consolidar una red de seguimiento y veedurías ciudadanas.</t>
  </si>
  <si>
    <t xml:space="preserve">Actividades de educación informal en mecanismos de participación  ciudadana y redes de seguimiento.
</t>
  </si>
  <si>
    <t>Informe de actividades de educación informal en mecanismos de participación  ciudadana y redes de seguimiento.</t>
  </si>
  <si>
    <t>Informe de actividades de educación informal en mecanismos de participación  ciudadana y redes de seguimiento a grupos de interes presentados.</t>
  </si>
  <si>
    <t>Se refiere a una meta mínima. No se cuenta con línea base.</t>
  </si>
  <si>
    <t>A5. Fortalecer el análisis de datos, de la información recibida a través de los canales de atención mejorando la calidad y accesibilidad a los mismos.</t>
  </si>
  <si>
    <t>Documentos y herramientas de análitica de datos.</t>
  </si>
  <si>
    <t>Se refiere al documento entregado</t>
  </si>
  <si>
    <t>A6. Identificar la población en condicion de discapacidad que accede a los canales de atención masiva de PQRSF, con el fin de mejorar y fortalecer la accesibilidad a los mismos, cumpliendo con las necesidades e intereses de estos grupos.</t>
  </si>
  <si>
    <t>Documentos y estrategias para la atención a esta población</t>
  </si>
  <si>
    <t>A7. Adquirir herramientas telematicas para mejorar y fortalecer la calidad y accesibilidad al Chatbot  de la Supersubsidio para que los ciudadanos accedan a los servicios de la Superintendencia del Subsidio Familiar</t>
  </si>
  <si>
    <t>Herramientas telematicas</t>
  </si>
  <si>
    <t>Herramientas telematicas adquiridas</t>
  </si>
  <si>
    <t>Herramientas telematicas funcionando</t>
  </si>
  <si>
    <t>Nùmero de chatbot</t>
  </si>
  <si>
    <t>Plan Anticorrupción y de Atención al Ciudadano
Plan Anual de Adquisiciones
Plan Estatégico de Tecnologias de la Información y las Comunicaciones PETI</t>
  </si>
  <si>
    <t>A8. Adquirir elementos y/o material didactico que faciliten la accesibilidad de población especial, entre otros grupos, con el fin de mejorar y fortalecer la calidad y accesibilidad a los canales de atención masiva de PQRSF para beneficiar a la ciudadania.</t>
  </si>
  <si>
    <t>Elementos y/o material didactico de accesibilidad para poblacion especial</t>
  </si>
  <si>
    <t>Eficacia/Gestión</t>
  </si>
  <si>
    <t>(Numerador: Número de elementos de accesibilidad adquiridos / Denominador: : Número de elementos de accesibilidad, proyectados)*100</t>
  </si>
  <si>
    <t>A9. Mejorar y fortalecer la calidad y accesibilidad a los canales de atención masiva de PQRSF para beneficiar a la ciudadanía a través de acciones de socialización, material de comunicación audiovisual y material didactico con enfoque en lenguas étnicas, atención preferencial y diferencial.</t>
  </si>
  <si>
    <t xml:space="preserve">Actividades de socialización y difusión del material de comunicación sobre la entidad realizado con enfoque preferencial y diferencial.
</t>
  </si>
  <si>
    <t>Informe de actividades de socialización sobre difusión de material audiovisual realizado con enfoque preferencial y diferencial</t>
  </si>
  <si>
    <t>Actividades realizadas para la socialización y difución  de información  sobre la entidad enfocados en lenguas étnicas, atención preferencial y diferencial.</t>
  </si>
  <si>
    <t>(Numerador: Número de material de comunicacion en los canales de atención e información, realizados / Denominador: Número de material de comunicacion en los canales de atención e información, proyectados)*100</t>
  </si>
  <si>
    <t>A10. Crear material de comunicación (audiovisual) para divulgar en espacios alternativos que permitan mejorar los procesos de interacción de la Superintendencia con el ciudadano.</t>
  </si>
  <si>
    <t xml:space="preserve">Material de comunicación </t>
  </si>
  <si>
    <t>(Numerador: Número de material de comunicacion audiovisual, realizados / Denominador:  Número de material de comunicacion audiovisual, proyectados)*100</t>
  </si>
  <si>
    <t>A11. Gestionar la realización y ejecución del Comité Técnico de Atención al Ciudadano</t>
  </si>
  <si>
    <t>Comités Técnicos de Atención al Ciudadano</t>
  </si>
  <si>
    <t>Actas de Comités Técnicos de Atención al Ciudadano</t>
  </si>
  <si>
    <t>Comités técnicos de atención al ciudadano realizados.</t>
  </si>
  <si>
    <t>Número de sesiones del Comité, realizadas y con actas</t>
  </si>
  <si>
    <t>A12. Realización de Facebook live con grupos de valor sobre temas de interés ciudadana que fortalezcan el acceso a los servicios de la Superintendencia  con claridad y transparencia en la información.</t>
  </si>
  <si>
    <t>Facebook Live</t>
  </si>
  <si>
    <t>Link con grabación del Facebook Live</t>
  </si>
  <si>
    <t>Trasmisiones en vivo (Facebook-live) a la ciudadanía</t>
  </si>
  <si>
    <t>Nùmero de facebook live</t>
  </si>
  <si>
    <t xml:space="preserve">6. Gestión del Conocimiento y la Innovación </t>
  </si>
  <si>
    <t>A13. Circulos de conocimiento del equipo OPU para realización de "capsulas ciudadanas" para fortalecer el ejercicio de derechos y deberes en el sistema del subsidio familiar.</t>
  </si>
  <si>
    <t>Cápsulas ciudadanas proyectadas y publicadas</t>
  </si>
  <si>
    <t>Reporte Cápsulas ciudadanas proyectadas y publicadas</t>
  </si>
  <si>
    <t>Cápsulas ciudadanas diseñadas y publicadas</t>
  </si>
  <si>
    <t>Número de càpsulas ciudadanas diseñadas y publicadas</t>
  </si>
  <si>
    <t>A14. Apoyar a la Supersubsidio para el posicionamiento y mejoramiento de las plataformas digitales.</t>
  </si>
  <si>
    <t>Documentación y actividades de arquitectura digital</t>
  </si>
  <si>
    <t>A15. Apoyar a la Supersubsidio para el posicionamiento y relacionamiento con la ciudadania teniendo como base los canales de información y comunicación internos y externos.</t>
  </si>
  <si>
    <t>Documentos y soportes de actividades de posicionamiento y relacionamiento con la ciuadadania</t>
  </si>
  <si>
    <t>Superintendencia Delegada para la Gestión</t>
  </si>
  <si>
    <t>Visita a Entes Vigilados</t>
  </si>
  <si>
    <t>A1. Elaborar modelos estadísticos para mejorar el sistema de supervisión fuera de sitio</t>
  </si>
  <si>
    <t>Documentos de investigación sobre el desarrollo del Sistema de Indicadores de Alertas Tempranas (SIAT) en su fase II.</t>
  </si>
  <si>
    <t>Producto 1: Evaluación SIAT I.
Producto 2: Desarrollo SIAT II. 
Producto 3: Acoplamiento del SIAT II con el SIGER/SIMÓN u otros sistemas.</t>
  </si>
  <si>
    <t>Documento de investigación sobre modelo estadístico (SIAT 2) para supervisión fuera de sitio elaborado.</t>
  </si>
  <si>
    <t>Documentos de investigación sobre el desarrollo del Sistema de Indicadores de Alertas Tempranas (SIAT) en su fase II elaborados/Documentos de investigación sobre el desarrollo del Sistema de Indicadores de Alertas Tempranas (SIAT) en su fase II propuesto</t>
  </si>
  <si>
    <t>A2. Realizar auditorías de gestión del riesgo de alertas tempranas</t>
  </si>
  <si>
    <t>Documentos de investigación con indicadores de gestión de riesgos en Fondos de Ley, servicios sociales y Gobierno Corporativo.</t>
  </si>
  <si>
    <t>Producto 1: Documento gestión riesgos en Fondos de Ley.
Producto 2: Documento gestión riesgos en servicios sociales.
Producto 3: Documento gestión riesgos en Gobierno Corporativo.</t>
  </si>
  <si>
    <t>Documento de investigación con indicadores en gestión de riesgos elaborado.</t>
  </si>
  <si>
    <t>Documento de investigación con indicadores en gestión de riesgos elaborado/Documento de investigación con indicadores en gestión de riesgos propuesto</t>
  </si>
  <si>
    <t>A3. Efectuar las visitas de vigilancia e inspección de los aspectos administrativos, financieros, contables, de funcionamiento y operativos de los entes vigilados.</t>
  </si>
  <si>
    <t>Visitas de vigilancia e inspección a entes vigilados</t>
  </si>
  <si>
    <t>Informes sobre las visitas de vigilancia e inspección efectuadas a los entes vigilados</t>
  </si>
  <si>
    <t xml:space="preserve">Informes de visitas de vigilancia e inspección a entes vigilados efectuadas </t>
  </si>
  <si>
    <t>Informes de visitas de vigilancia e inspección a entes vigilados efectuadas / Informes de visitas de vigilancia e inspección a entes vigilados programadas</t>
  </si>
  <si>
    <t>A4. Realizar los informes de inspección y vigilancia de los aspectos financieros y contables de las Cajas de Compensación Familiar y demás entidades vigiladas respecto de los recursos del subsidio familiar</t>
  </si>
  <si>
    <t>Inspección y vigilancia de la gestión financiera y contable a los presupuestos y estados financieros de las CCF</t>
  </si>
  <si>
    <t>Informes de inspección y vigilancia de la gestión financiera y contable a los presupuestos y estados financieros de las CCF</t>
  </si>
  <si>
    <t>Informes de inspección y vigilancia de la gestión financiera y contable a los presupuestos y estados financieros de las CCF elaborados.</t>
  </si>
  <si>
    <t>Número de informes de inspección y vigilancia de la gestión financiera y contable  los Presupuestos y Estados Financieros/Número de Presupuestos y Estados Financieros presentados de acuerdo con la normatividad por las CCF</t>
  </si>
  <si>
    <t>No Aplica</t>
  </si>
  <si>
    <t>A5. Realizar la inspección y vigilancia de los aspectos de funcionamiento y operativos de las Cajas de Compensación Familiar, así como de los planes, programas y servicios sociales que prestan.</t>
  </si>
  <si>
    <t>Inspección y vigilancia de los aspectos de funcionamiento y ejecución de los recursos de los Fondos de Ley (FOVIS - FOSFEC- LEY 115 - FONIÑEZ)</t>
  </si>
  <si>
    <t>Informes de inspección y vigilancia de los aspectos de funcionamiento y ejecución de los recursos de los Fondos de Ley (FOVIS - FOSFEC- LEY 115 - FONIÑEZ)</t>
  </si>
  <si>
    <t>Informes de inspección y vigilancia (funcionamiento y ejecución de los recursos) de los Fondos de Ley elaborados.</t>
  </si>
  <si>
    <t>Número de informes de inspección y vigilancia de los aspectos de funcionamiento y ejecución de los recursos de los Fondos de Ley (FOVIS - FOSFEC- LEY 115 - FONIÑEZ) realizados/Número de Informes Programados</t>
  </si>
  <si>
    <t>A6. Instruir a las entidades vigiladas sobre la manera como deben cumplirse las disposiciones que regulan su actividad.</t>
  </si>
  <si>
    <t>Efectuar jornada de capacitación dirigidas a las entidades vigiladas sobre los aspectos de funcionamiento y ejecución de los servicios y programas que ofrecen.</t>
  </si>
  <si>
    <t>Informe de ejecución y evaluación de la jornada de capacitación dirigida a las entidades vigiladas.</t>
  </si>
  <si>
    <t>Informe Capacitación dirigida a las entidades vigiladas realizado</t>
  </si>
  <si>
    <t xml:space="preserve">Informe de Capacitación </t>
  </si>
  <si>
    <t>Superintendencia Delegada para la Responsabilidad Administrativa y Medidas Especiales</t>
  </si>
  <si>
    <t>Control Legal de CCF</t>
  </si>
  <si>
    <t xml:space="preserve">A.1. Produccion de informes integrales de sustento a las decisiones de comité de Direccion para la adpcion de medidas cautelares que se requiera en la vigencia. </t>
  </si>
  <si>
    <t>Informes</t>
  </si>
  <si>
    <t>Informes integrales de gestión.</t>
  </si>
  <si>
    <t>eficiencia/gestion</t>
  </si>
  <si>
    <t>Informes integrales producidos / Informes integrales requeridos</t>
  </si>
  <si>
    <t>Plan Anticorrupción y de atencion al ciudadano - Plan de seguridad y privacidad de la información</t>
  </si>
  <si>
    <t xml:space="preserve">A.2.  Seguimiento trimestral a las medidas cautelares adoptadas vigentes y las que se produzcan en la vigencia. </t>
  </si>
  <si>
    <t>Informe de evaluacion de avance del PDM.</t>
  </si>
  <si>
    <t>Informe avance PDM evaluados /Informe de avance PDM recibidos.</t>
  </si>
  <si>
    <t>A.3. Analisis juridico y legal de las decisiones que requieran del control legal de la SSF en materia de Registro y Control.</t>
  </si>
  <si>
    <t>Actos administrativos</t>
  </si>
  <si>
    <t xml:space="preserve">Actos administrativos </t>
  </si>
  <si>
    <t>Actos administrativos analizados</t>
  </si>
  <si>
    <t xml:space="preserve">A.4. Analisis juridico de las piezas procesales de los asuntos allegados al Grupo Interno para la Responsabilidad Administrativa para inicio de impulso procesal. </t>
  </si>
  <si>
    <t xml:space="preserve">Documentos de analisisjuridico de las piezas procesales de los asuntos allegados al Grupo Interno para la Responsabilidad Administrativa para inicio de impulso procesal. </t>
  </si>
  <si>
    <t>Documentos de analisis juridico de las piezas procesales</t>
  </si>
  <si>
    <t>70%</t>
  </si>
  <si>
    <t>Documento de analisis juridico de las piezas procesales de los proyectados/Documento de analisis juridico de las piezas procesales de los allegados.</t>
  </si>
  <si>
    <t>6.1 Gestión del Conocimiento y la Innovación</t>
  </si>
  <si>
    <t>Superintendencia Delegada para Estudios Especiales y la Evaluación de Proyectos</t>
  </si>
  <si>
    <t>A.1. Elaborar estudio o investigación económica, financiera, administrativa y de operación de los servicios y programas sociales de las CCF.</t>
  </si>
  <si>
    <t>Estudio Especial</t>
  </si>
  <si>
    <t>Informe del Estudio Especial</t>
  </si>
  <si>
    <t>Estudio para hacer mas eficiente y equitativo el sistema de subsidio familiar  realizados en 2023</t>
  </si>
  <si>
    <t>Eficiencia/producto</t>
  </si>
  <si>
    <t>Estudio realizado y socializado sobre el sistema del subsidio familiar.</t>
  </si>
  <si>
    <t>Plan Anual de Adquisiciones.
Plan Anticorrupción y de Atención al Ciudadano</t>
  </si>
  <si>
    <t>A.2. Desarrollar la fase de ajustes finales del banco de proyectos para hacer seguimiento a proyectos presentados por las CCF (incluidos convenios de cooperación internacional).</t>
  </si>
  <si>
    <t>Plan de trabajo ajustes al Banco de proyectos</t>
  </si>
  <si>
    <t xml:space="preserve">Banco de proyectos ajustado </t>
  </si>
  <si>
    <t xml:space="preserve">Plan de trabajo del Banco de proyectos  </t>
  </si>
  <si>
    <t>Porcentaje del avance del plan de trabajo para 2023   del Banco de Proyectos (el plan incluye fases que se desarrollan en distintas vigencias)</t>
  </si>
  <si>
    <t>Plan Estratégico de Tecnologías de la Información y las Comunicaciones -­ PETI.
Plan Anual de Adquisiciones.</t>
  </si>
  <si>
    <t>A.3. Desarrollar productos de conocimientos del Sistema del Subsidio Familiar (SSF).</t>
  </si>
  <si>
    <t>Ejecución del plan de trabajo con productos de conocimiento del Sistema del Subsidio Familiar a producir por la SDEEEP.</t>
  </si>
  <si>
    <t>Plan de trabajo con productos de conocimiento  del Sistema del Subsidio Familiar ejecutado.</t>
  </si>
  <si>
    <t>Porcentaje de ejecución del plan de trabajo  con productos de conocimiento del Sistema del Subsidio Familiar.</t>
  </si>
  <si>
    <t>Indicador de gestión</t>
  </si>
  <si>
    <t>Número de productos de conocimiento del SSF desarrollados  /Número de productos de conocimiento del SSF planeados.</t>
  </si>
  <si>
    <t>5.3 Gestión de la Información Estadística</t>
  </si>
  <si>
    <t xml:space="preserve">A.4. Generar los productos estadísticos establecidos en el proceso estratégico  </t>
  </si>
  <si>
    <t>Publicaciones estadísticas</t>
  </si>
  <si>
    <t>Publicaciones estadisticas.
Actualización de indicadores. 
Documentos e informes.
Instrumentos de supervisión.
Los que a demanda sean requeridos.</t>
  </si>
  <si>
    <t>Porcentaje de productos estadísticos producidos.</t>
  </si>
  <si>
    <t>Número de productos estadísticos producidos/Número de productos estadísticos requeridos.</t>
  </si>
  <si>
    <t>A.5. Divulgar la información estadística mediante la generación de contenidos, según el calendario de difusión de información estadística para la vigencia 2023.</t>
  </si>
  <si>
    <t>Infografias, Boletines, Cuadros Estadísticos, Anuario Series históricas</t>
  </si>
  <si>
    <t>Infografias, Boletines, Cuadros Estadísticos, Anuario Series históricas, Estudios</t>
  </si>
  <si>
    <t>Contenidos estadísticos publicados en la vigencia 2023</t>
  </si>
  <si>
    <t>Numero de contenidos publicados</t>
  </si>
  <si>
    <t>Plan Anticorrupción y de Atención al Ciudadano.</t>
  </si>
  <si>
    <t>A.6. Realizar visitas especiales de inspección, vigilancia y control a las cajas de compensación familiar que presentaron proyectos que según criterios de elección fueron priorizados para ser revisados.</t>
  </si>
  <si>
    <t>Visitas especiales de IVC a proyectos de inversión de las Cajas de Compensación Familiar realizadas en vigencia 2023.</t>
  </si>
  <si>
    <t>Informes de visitas especiales a las Cajas de Compensación Familiar realizadas en vigencia 2023.</t>
  </si>
  <si>
    <t>Visitas especiales realizadas</t>
  </si>
  <si>
    <t>Número de visitas especiales realizadas  en 2023.</t>
  </si>
  <si>
    <t>A.7. Realizar seguimiento a la presentación y modificación de los LMI presentados por las CCF.</t>
  </si>
  <si>
    <t>Monitoreo de LMI de las CCF</t>
  </si>
  <si>
    <t>Reporte de seguimiento a LMI</t>
  </si>
  <si>
    <t xml:space="preserve">Número de reportes de seguimiento a LMI trimestrales elaborados. </t>
  </si>
  <si>
    <t>A.8. Realizar un taller sobre lineamientos y/o directrices a las CCF.</t>
  </si>
  <si>
    <t>Evento realizado</t>
  </si>
  <si>
    <t>Informe oficial que de cuenta de las memorias y demás aspectos del evento</t>
  </si>
  <si>
    <t>Taller realizado sobre lineamientos y/o directrices a las CCF.</t>
  </si>
  <si>
    <t>Número de talleres de actualización realizados con las cajas de compensación familiar</t>
  </si>
  <si>
    <t>A.9. Implementar y monitorear la planificación de la SDEEEP así como el cumplimiento de compromisos de MIPG.</t>
  </si>
  <si>
    <t>Informe de avances en MIPG</t>
  </si>
  <si>
    <t>Indicador de producto</t>
  </si>
  <si>
    <t>Número de informes entregados sobre avances en MIPG</t>
  </si>
  <si>
    <t>Cuatrimestral</t>
  </si>
  <si>
    <t xml:space="preserve">A.10. Seguimiento a los proyectos de inversión presentados por las Cajas de Compensación Familiar.
</t>
  </si>
  <si>
    <t>Monitoreo PI presentados por las CCF gestionados.</t>
  </si>
  <si>
    <t>Reporte seguimiento proyectos</t>
  </si>
  <si>
    <t>Porcentaje informe de seguimiento gestionados.</t>
  </si>
  <si>
    <t>Numero de proyectos gestionados/Numero de proyectos requeridos para el periodo.</t>
  </si>
  <si>
    <t>5.1 Gestión Documental</t>
  </si>
  <si>
    <t>Secretaría General</t>
  </si>
  <si>
    <t>A1. Ejecutar los Instrumentos Archivisticos</t>
  </si>
  <si>
    <t>Instrumentos Archivisticos actualizados</t>
  </si>
  <si>
    <t>Porcentaje de cumplimiento en los Instrumentods Archivisticos actualizados</t>
  </si>
  <si>
    <t>Eficiencia/Gestion</t>
  </si>
  <si>
    <t>(Numerador: Número de instrumentos archivisticos actualizados/ Denominador: Número instrumentos archivisticos programados para el periodo)*100</t>
  </si>
  <si>
    <t>TRIMESTRAL</t>
  </si>
  <si>
    <t>Plan Institucional de Archivos de la Entidad-PINAR
PETI
Plan Anual de Adquisiciones</t>
  </si>
  <si>
    <t>Documentos y actos administrativos e interés general publicados en el portal corporativo</t>
  </si>
  <si>
    <t>Porcentaje de información documental, actualizada y actos administrativos publicados en pagina web</t>
  </si>
  <si>
    <t xml:space="preserve">(Numerador: No.  de actos administrativos de interés general y actualizaciones de información publicada en pagina web/ Denominador:   No.  de actos administrativos de interés general y actualizaciones de información publicada en pagina web*100
</t>
  </si>
  <si>
    <t>Plan Institucional de Archivos de la Entidad-PINAR
Plan Anticorrupción y de Atención al Ciudadano
PETI
Plan Anual de Adquisiciones</t>
  </si>
  <si>
    <t xml:space="preserve">Informe Financiero
</t>
  </si>
  <si>
    <t xml:space="preserve">
Plan Anticorrupción y de Atención al Ciudadano</t>
  </si>
  <si>
    <t>Informes de Ejecución Presupuestal</t>
  </si>
  <si>
    <t>Plan Anticorrupción y de Atención al Ciudadano
Plan Anual de Adquisiciones</t>
  </si>
  <si>
    <t>A4. Acompañar  la implementación y realizar seguimiento a la Política de Gestión Presupuestal y Eficiencia del Gasto Público del MIPG, a partir de la ejecución de los recursos de funcionamiento de la SSF.</t>
  </si>
  <si>
    <t xml:space="preserve">Planeación presupuestal de la Superintendencia
</t>
  </si>
  <si>
    <t xml:space="preserve">Documento Anteproyecto
</t>
  </si>
  <si>
    <t xml:space="preserve">Anteproyecto de Presupuesto 2023, preparado y consolidado
</t>
  </si>
  <si>
    <t xml:space="preserve">1=Anteproyecto preparado y consolidado
0=Sin avance
</t>
  </si>
  <si>
    <t>A1. Consolidar y  realizar seguimiento al Plan Anual de Adquisiciones</t>
  </si>
  <si>
    <t xml:space="preserve">Informe de seguimiento al Plan Anual de Adquisiciones. </t>
  </si>
  <si>
    <t>Informe</t>
  </si>
  <si>
    <t>Informe de seguimiento al Plan Anual de Adquisiciones.</t>
  </si>
  <si>
    <t>Número de informes de seguimiento trimestral  al Plan Anual de Adquisiciones  elaborados</t>
  </si>
  <si>
    <t>A2. Ejecutar y realizar seguimiento al Plan Institucional  de Gestión Ambiental</t>
  </si>
  <si>
    <t>Informe de seguimiento al Plan de Gestión Ambiental</t>
  </si>
  <si>
    <t xml:space="preserve">Informe de avance a la implentación del Plan de Gestión Ambiental. </t>
  </si>
  <si>
    <t>Número de informes de seguimiento trimestral al Plan de Gestión Ambiental elaborados</t>
  </si>
  <si>
    <t>A3. Ejecutar y realizar seguimiento al Plan de Gestión Integral de  Residuos Peligrosos</t>
  </si>
  <si>
    <t xml:space="preserve">Informe de seguimiento al  Plan de Gestión Integral de  Residuos Peligrosos. </t>
  </si>
  <si>
    <t>Informe de avance a la implementación del Plan Institucional de Gestión Integral de Residuos Peligrosos realizado.</t>
  </si>
  <si>
    <t xml:space="preserve">Número de informes de seguimiento trimestral al Plan de Gestión Integral de  Residuos Peligrosos. </t>
  </si>
  <si>
    <t xml:space="preserve">A4. Ejecutar y realizar seguimiento al Plan de Seguridad Vial </t>
  </si>
  <si>
    <t>Informe de seguimiento al Plan de Seguridad Vial</t>
  </si>
  <si>
    <t xml:space="preserve">Informe de avance al seguimiento del Plan Estratégico de Seguridad Víal.  </t>
  </si>
  <si>
    <t>Número de informes de seguimiento trimestral al Plan de Seguridad Vial</t>
  </si>
  <si>
    <t>A1. Realizar toma física de los activos según la periodicidad establecida en el procedimiento respectivo</t>
  </si>
  <si>
    <t>Actas de inventario firmadas por los funcionarios</t>
  </si>
  <si>
    <t>Actas firmadas</t>
  </si>
  <si>
    <t>Inventario físico de los activos de la Entidad actualizado.</t>
  </si>
  <si>
    <t>(Numerador: No. funcionarios con inventario actualizado / Denominador: No. total de funcionarios de la SSF)*100
Donde: 
I semestre: 50%
II semestre: 100%</t>
  </si>
  <si>
    <t>A2. Actualizar permanentemente el inventario  de bienes de la entidad, retiro  de personal, bienes adquiridos y bienes dados de baja</t>
  </si>
  <si>
    <t>Inventario actualizado en el aplicativo Neon.</t>
  </si>
  <si>
    <t>Inventario actualizado</t>
  </si>
  <si>
    <t>Inventario actualizado a través de Neon.</t>
  </si>
  <si>
    <t>(Numerador: Número de novedades registradas en el sistema/Denominador:  Número de novedades notificadas por Resolución)*100</t>
  </si>
  <si>
    <t>Procesos Disciplinarios</t>
  </si>
  <si>
    <t>A1 Capacitar a funcionarios y contratistas sobre
el contenido del código general disciplinario</t>
  </si>
  <si>
    <t xml:space="preserve">
Plan de trabajo para el desarrollo de una capacitación sobre el código General Disciplinario.</t>
  </si>
  <si>
    <t>Capacitación del Código Disciplinario dirigida a todos funcionarios  y contratistas de la Entidad. (Presentación e informe)</t>
  </si>
  <si>
    <t xml:space="preserve">Capacitación del nuevo Código  General disciplinario, dirigido a los funcionarios y contratistas de la entidad. Realizado.
</t>
  </si>
  <si>
    <t xml:space="preserve">Informe Capacitación del Cödigo general Disciplinario dirigido a los funcionarios y contratistas de la entidad.
</t>
  </si>
  <si>
    <t xml:space="preserve">Plan Anticorrupcion y atención al ciudadano
Plan Institucional de Capacitación </t>
  </si>
  <si>
    <t>A1 Sensibilizar a funcionarios y contratistas sobre el contenido del código general disciplinario</t>
  </si>
  <si>
    <t xml:space="preserve">
Plan de trabajo que contenga las jornadas sobre los cuales se va a generar espacios de sencibilización con respecto al contenido del código general disciplinario</t>
  </si>
  <si>
    <t xml:space="preserve">
Informe de las jornadas de sencibilización sobre la aplicación del Código General Disciplinario</t>
  </si>
  <si>
    <t xml:space="preserve">Plan Anticorrupcion y atención al ciudadano 
Plan Institucional de Capacitación </t>
  </si>
  <si>
    <t>A1. Adelantar oportunamente los procesos de contratación radicados en debida forma en el Grupo de Gestión Contractual correspondientes a las adquisiciones de bienes y servicios requeridos por la entidad.</t>
  </si>
  <si>
    <t>Procesos de contratación adelantados en Colombia Compra Efciente (tienda virtual y Secop)</t>
  </si>
  <si>
    <t>Cumplimiento en los procesos de contratación</t>
  </si>
  <si>
    <t>Número de procesos adelantados Colombia Compra Efciente (Tienda virtual y Secop) /Número de solicitudes radicadas durante cada trimestre del año X 100</t>
  </si>
  <si>
    <t>A2. Publicar y mantener actualizada la información correspondiente al componente de contratación en el portal corporativo en cumplimiento a la normatividad legal vigente.</t>
  </si>
  <si>
    <t>Publicación pagina web de la entidad, link Transparencia y acceso a la información pública</t>
  </si>
  <si>
    <t>Relación procesos publicados en la página de Transparencia de la Entidad</t>
  </si>
  <si>
    <t>Procesos contractuales publicados en la página de transparencia de la Entidad</t>
  </si>
  <si>
    <t>(Numerador: Número de procesos publicados en la página web / Denominador:Número de procesos realizados)</t>
  </si>
  <si>
    <t>1 Talento_Humano</t>
  </si>
  <si>
    <t>A1.Fortalecer el Talento Humano a través de las rutas de bienestar de MIPG.</t>
  </si>
  <si>
    <t>Documento con la ejecución y/o actualizaciones de las rutas de MIPG para vigencia</t>
  </si>
  <si>
    <t xml:space="preserve">Informes de la ejecución de las actividades que se desarrollan dentro de las rutas de MIPG
</t>
  </si>
  <si>
    <t>Informe de la ejecución de las actividades</t>
  </si>
  <si>
    <t xml:space="preserve">
Actividades realizadas de las rutas de MIPG / Número de actividades programdas del programa de bienestar </t>
  </si>
  <si>
    <t xml:space="preserve">Plan Anticorrupcion y atención al ciudadano
 Plan de Previsión de Recursos Humanos
 Plan Estratégico de Talento Humano
Plan de Incentivos Institucionales </t>
  </si>
  <si>
    <t>A2.Fortalecer el Talento Humano a través de información sistematizada física y electrónica del GTH.</t>
  </si>
  <si>
    <t>Documento que contenga el consolidado de los planes insitucionales a través del 
seguimiento y medición del cumplimiento de resultados de los planes institucionales.</t>
  </si>
  <si>
    <t xml:space="preserve">Documento consolidado con el resultado del cumplimiento de los Planes Institucionales y evidencia de los mismos en el marco del modelo de planeación y gestión.
(1) Informe de  gestión de la implementación del aplicativo con el efectivo seguimiento a la planeación institucional integrada al sistema de gestión de calidad.
</t>
  </si>
  <si>
    <t>Documento de planeas  institucionales</t>
  </si>
  <si>
    <t>Número de documentos  consolidados</t>
  </si>
  <si>
    <t>1.1 Gestión Estratégica del Talento Humano</t>
  </si>
  <si>
    <t>Actualizar permanenteme archivo y custodia de historias laborales.</t>
  </si>
  <si>
    <t xml:space="preserve">Documento  de archivo y custodia </t>
  </si>
  <si>
    <t>Archivo y custodia de historias laborales</t>
  </si>
  <si>
    <t>1  informe de archivo y custodia d elas historias laborales</t>
  </si>
  <si>
    <t>A3. Fortecer el talento humano a través del desarrollo de las rutas para el fortalecimiento de las competencias funcionales, el bienestar, los reconocimientos salariales y las condiciones del SGSST</t>
  </si>
  <si>
    <t>Implementación de acciones del Plan Estratégico de Gestión del Talento humano, que no se reporten en otra actividad.</t>
  </si>
  <si>
    <t>Plan estrategico de talento humano implementado</t>
  </si>
  <si>
    <t>Número de informes entregados</t>
  </si>
  <si>
    <t>A3. Fortalecer  el talento humano a través del desarrollo de las rutas para el fortalecimiento de las competencias funcionales, el bienestar, los reconocimientos salariales y las condiciones del SGSST</t>
  </si>
  <si>
    <t>Plan de Capacitación</t>
  </si>
  <si>
    <t xml:space="preserve"> Plan de capacitación ejecutado</t>
  </si>
  <si>
    <t xml:space="preserve"> Plan de Capacitación ejecutado</t>
  </si>
  <si>
    <t>(Número de capacitaciones ejecutadas/ número de capacitaciones programadas)*100</t>
  </si>
  <si>
    <t>A3. Fortalecer el talento humano a través del desarrollo de las rutas para el fortalecimiento de las competencias funcionales, el bienestar, los reconocimientos salariales y las condiciones del SGSST</t>
  </si>
  <si>
    <t xml:space="preserve"> Implementar el Programa de Bienestar</t>
  </si>
  <si>
    <t>Implementar el Programa de Bienestar</t>
  </si>
  <si>
    <t>Avance del Programa de Bienestar implementado</t>
  </si>
  <si>
    <t>(Número de actividades ejecutadas/ número de actividades programadas)*100</t>
  </si>
  <si>
    <t>Avance del Programa de estimulos e Incentivos</t>
  </si>
  <si>
    <t>Avance del Programa de de estimulos e incentivos ejecutado</t>
  </si>
  <si>
    <t>Plan Anual del Sistema de Gestión de Seguridad y Salud en el Trabajo</t>
  </si>
  <si>
    <t>Avance del Plan Anual del Sistema de Gestión de Seguridad y Salud en el Trabajo</t>
  </si>
  <si>
    <t xml:space="preserve"> Avance del SG-SST ejecutado</t>
  </si>
  <si>
    <t xml:space="preserve">Estrategia formulada y publicada </t>
  </si>
  <si>
    <t xml:space="preserve">Estrategia Conflcto de intereses 2023 
</t>
  </si>
  <si>
    <t xml:space="preserve">Estrategia  publicada </t>
  </si>
  <si>
    <t>1 Documento de  realizado</t>
  </si>
  <si>
    <t>Fortalecer el sistema de protección social y seguridad social en materia de subsidio familiar</t>
  </si>
  <si>
    <t>Garantizar los derechos fundamentales del trabajo y fortalecer el dialogo social</t>
  </si>
  <si>
    <t>Implementar un sistema de alertas que permita detectar riesgos de infracción basado en un modelo de IVC preventivo, simultaneo y posterior, a partir de la cualificación del talento humano para la gestión del sistema del subsidio familiar, inclusivo, con enfoque diferencial, protector del medio ambiente y de los derechos humanos</t>
  </si>
  <si>
    <t>Fortalecer la inspección vigilancia y control del Sistema del Subsidio Familiar para promover mayor cobertura y calidad de los servicios sociales, con enfoque étnico, diferencial, territorial, de protección de la naturaleza y de los derechos humanos, como pilares fundamentales para contribuir al logro de la paz total</t>
  </si>
  <si>
    <t>OE1</t>
  </si>
  <si>
    <t>OE2</t>
  </si>
  <si>
    <t>OE3</t>
  </si>
  <si>
    <t>OE4</t>
  </si>
  <si>
    <t>Promover la universalización de los beneficios del sistema de Subsidio familiar, mediante el fomento de acciones solidarias y participativas, incluso de ajuste normativo, así como de gestión de recursos que faciliten el acceso y amplíe el impacto a la población más vulnerable, con énfasis en los habitantes de la ruralidad, los adultos mayores, las mujeres y la niñez de Colombia.</t>
  </si>
  <si>
    <t>Establecer un gobierno de datos que permita ejercer las actividades de Inspección, Vigilancia y Control, mediante la actualización de los procesos internos, garantizando la modernización, fortalecimiento, uso y apropiación de los sistemas de información, evaluando la integración de tendencias tecnológicas de manera eficiente y eficaz. </t>
  </si>
  <si>
    <t>Modernizar los procesos de la Entidad, por medio de la implementación de tecnologías de la información, que permitan el desarrollo de la gestión del conocimiento y la innovación, fortaleciendo el talento humano para que el Sistema del Subsidio Familiar cumpla con los estándares de calidad establecidos, para lograr un impacto social en los hogares colombianos. </t>
  </si>
  <si>
    <t>Identificar y satisfacer las necesidades institucionales en torno a la gestión y uso de la información a fin de cumplir con los objetivos institucionales en el desarrollo de la Inspección, Vigilancia y Control del sistema del subsidio familiar. </t>
  </si>
  <si>
    <t>Gestionar de manera efectiva el talento humano en la Entidad para potenciar su creatividad, innovación, integridad y conocimiento técnico, a través del plan institucional de capacitación, garantizando su bienestar dentro de un marco de inclusión en pro de la mejora continua en los procesos</t>
  </si>
  <si>
    <t>Agenciar la construcción de una política pública del sistema de subsidio familiar orientada a la universalidad con criterios de solidaridad.</t>
  </si>
  <si>
    <t>Integrar a los actores del Sistema del Subsidio Familiar para evaluar las ventajas comparativas territoriales que permitan identificar mayores capacidades productivas y de trabajo.</t>
  </si>
  <si>
    <t>Diseñar e implementar políticas y lineamientos en la entidad, para articular los procesos internos del Sistema de Gestión de Calidad, en busca de un eficiente desarrollo del sistema del subsidio familiar, en garantía de la mejora continua</t>
  </si>
  <si>
    <t>CO1</t>
  </si>
  <si>
    <t>A4. Fomular la estrategia CONFLICTO DE INTERES de la SSF 2023</t>
  </si>
  <si>
    <t>A2 Publicar y mantener
actualizada la información
correspondiente a los actos
administrativos de interés general
en el portal corporativo en
cumplimiento de la Ley 1712 de
2014</t>
  </si>
  <si>
    <t>Almacèn e  Inventario</t>
  </si>
  <si>
    <t>Comunicaciòn Pùblica</t>
  </si>
  <si>
    <t>Contrataciòn Administrativa</t>
  </si>
  <si>
    <t>Control Financiero y Contable de las CCF</t>
  </si>
  <si>
    <t>Direccionamiento Estratègico</t>
  </si>
  <si>
    <t>Estudios Especiales y Evaluaciòn de Proyectos</t>
  </si>
  <si>
    <t>Evaluaciòn de Gestiòn de CCF</t>
  </si>
  <si>
    <t>Evaluaciòn y Control</t>
  </si>
  <si>
    <t>Gestiòn de Sistemas de Informaciòn</t>
  </si>
  <si>
    <t>Gestiòn del Talento Humano</t>
  </si>
  <si>
    <t>Gestiòn Documental</t>
  </si>
  <si>
    <t>Gestiòn Estadìstica General  de Subsidio Familiar</t>
  </si>
  <si>
    <t>Gestiòn Financiera y Presupuestal</t>
  </si>
  <si>
    <t>Gestiòn Jurìdica</t>
  </si>
  <si>
    <t>Interacciòn con el Ciudadano</t>
  </si>
  <si>
    <t>Planeaciòn Institucional</t>
  </si>
  <si>
    <t>Recursos Fisìcos</t>
  </si>
  <si>
    <t>Notificaciones y Certificaciones</t>
  </si>
  <si>
    <t xml:space="preserve">
A.1.  Elaborar, presentar y declarar los impuestos y
reportes tributarios que le aplican a la
Superintendencia.</t>
  </si>
  <si>
    <t>Declaraciones Tributarias presentadas</t>
  </si>
  <si>
    <t xml:space="preserve">
# Declaraciones presentadas/
# Declaraciones a presentar en el año</t>
  </si>
  <si>
    <t xml:space="preserve">A2.Realización del proceso extensivo de todas las
órdenes de pago presupuestal y no presupuestal con
traspaso a Pagaduría
</t>
  </si>
  <si>
    <t>Proceso extensivo en SIIF de los pagos que realiza la
Pagaduría de la Entidad.</t>
  </si>
  <si>
    <t># Procesos extensivos realizados en SIIF /
# Pagos realizados desde la Pagaduría</t>
  </si>
  <si>
    <t>Mensual</t>
  </si>
  <si>
    <t>01/30/2023</t>
  </si>
  <si>
    <t>DESCRIPCIÓN DE LAS ACTIVIDADES REALIZADAS</t>
  </si>
  <si>
    <t>RESULTADO DEL INDICADOR</t>
  </si>
  <si>
    <t>MONTO EJECUTADO
(OBLIGACIONES)</t>
  </si>
  <si>
    <t>EVIDENCIAS Y SOPORTES</t>
  </si>
  <si>
    <t xml:space="preserve">NOMBRE DEL FUNCIONARIO QUE REPORTO </t>
  </si>
  <si>
    <t>SEGUIMIENTO III TRIMESTRE DE 2023</t>
  </si>
  <si>
    <t>MATRIZ SEGUIMIENTO III TRIMESTRE PLAN DE ACCIÓN 2023
SUPERINTENDENCIA DEL SUBSIDIO FAMILIAR SSF 2022
Decreto 612 de 2018 "Por eI cuaI se fijan directrices para Ia integración de los planes institucionales y estratégicos al Plan de Acción por parte de las entidades del Estado"</t>
  </si>
  <si>
    <t xml:space="preserve">A3. Publicar informes de ejecución presupuestal en el portal corporativo, en cumplimiento de la normatividad vigente
</t>
  </si>
  <si>
    <t>INFORMES DE EJECUCIÓN PRESUPUESTAL</t>
  </si>
  <si>
    <t>Publicación trimestral de informes mensuales de ejecución presupuestal presentados con avances en la ejecución</t>
  </si>
  <si>
    <t>informes financieros contables mensuales presentados de acuerdoa la normatividad vigente</t>
  </si>
  <si>
    <t xml:space="preserve">Los documentos se van produciendo y se relacionan trimestralmente para consolidar cada uno al final de la vigencia. </t>
  </si>
  <si>
    <t>JOHN GAVIRIA MARÍN</t>
  </si>
  <si>
    <t xml:space="preserve">Documento PDF evidencias III Trimestre. </t>
  </si>
  <si>
    <t xml:space="preserve">Las actividades de prensa fueron 8 y los temas: comfamiliar Huila, subsidios, Canastas de Paz, cajas endeudadas, crecimiento afiliaciones, reformas en el sistema, intervención Comfenalco Antioquia, beneficiarios tercera edad, </t>
  </si>
  <si>
    <t xml:space="preserve">Comfamiliar del Huila, las rutas de la salvación • La Nación (lanacion.com.co)
SE ACABÓ LA GUACHAFITA CON LOS SUBSIDIOS- PALABRAS MAYORES - YouTube
Superintendente del Subsidio Familiar: “Las canastas de Paz generan riqueza social y oportunidades” | Noticias ya (joseivanaguilar.com)
Cajas de Compensación Familiar en Colombia están endeudadas | la fm
https://www.maravillastereo.com/expocomfacesar-supero-mas-de-200-millones-de-pesos-en-ventas-en-su-primera-edicion/
https://www.areacucuta.com/el-sistema-de-subsidio-familiar-un-sector-en-constante-crecimiento/
https://twitter.com/RTVCnoticias/status/1699803362806681757
Superintendencia del Subsidio Familiar ordenó intervención de Comfenalco Antioquia | Empresas | Negocios | Portafolio
Más de 2.1 millones de personas de la tercera edad beneficiarias del subsidio familiar - Guajira News
</t>
  </si>
  <si>
    <t>Se emitieron 9 videos institucionales relacionados con: funciones de la Superintendencia, comunidad Arhuaca, reforma laboral, delegada de proyectos en Comfama, Inclusión Social, Canastas de Paz, Pueblos indígenas, rendición de cuentas, Bibliotecas</t>
  </si>
  <si>
    <t xml:space="preserve">Viedo emitidos:
https://twitter.com/Supersubsidio/status/1700196211158880664
https://twitter.com/Supersubsidio/status/1702004212488618051
https://twitter.com/Supersubsidio/status/1704184735105237299
https://twitter.com/Supersubsidio/status/1689331929437405184
https://twitter.com/Supersubsidio/status/1690394206991200256
https://www.instagram.com/reel/CvfrydauZ8m/?igshid=MTc4MmM1YmI2Ng==
https://www.instagram.com/p/Cwf7s0YI6V6/
https://twitter.com/Supersubsidio/status/1679991266405240834 https://twitter.com/Supersubsidio/status/1682445321161396232?t=dMUpkqgY7udeHNwV8yu0Tw&amp;s=03
</t>
  </si>
  <si>
    <t>Se realizó la primera audiencia de Rendición de Cuentas el 12 de julio.</t>
  </si>
  <si>
    <t>https://www.youtube.com/watch?v=oPMF8sU3rwk</t>
  </si>
  <si>
    <t xml:space="preserve">Las publicaciones institucionales en redes fueron: </t>
  </si>
  <si>
    <t>Documento PDF evidencias III Trimestre.</t>
  </si>
  <si>
    <t>Se publicó el informe relacionado con el segundo trimestre.</t>
  </si>
  <si>
    <t>https://www.ssf.gov.co/web/guest/transparencia/planeacion/pol%C3%ADticas-estrategias-y-manuales/estrategias/estrategia-de-comunicaciones</t>
  </si>
  <si>
    <t>El documento se va actualizando con corte a cada trimestre para llegar a la publicación definitiva al finalizar la vigencia.</t>
  </si>
  <si>
    <t xml:space="preserve">Documento PDF carpeta funcionario (contratista diseñadora) evidencias III Trimestre. </t>
  </si>
  <si>
    <t>se encuentra proyectada para realizarse en el IV trimestre del año 2023</t>
  </si>
  <si>
    <t xml:space="preserve">se realizaron veinticinco actividades programadas en el plan de trabajo de la OAP, con cumplimiento  del 100 % en el periodo reportado III trimestre, detalladas en los componentes de  1. Auditoría de seguimiento No 2, 2. Herramienta de calidad, 3. Gestión servicio no conforme , 4. Planificación del cambio, y 5. Revisión por la dirección	</t>
  </si>
  <si>
    <t>Evidencias y soportes registrados en la Carpeta Compartida por la OAP - Calidad</t>
  </si>
  <si>
    <t>LIZA VIRGINIA ROJAS</t>
  </si>
  <si>
    <t xml:space="preserve">Se realizó el registro de los avances financieros y fisicos de los proyectos de inversión vigencia 2023 a través de la plataforma PIIP del DNP, correspondiente al III trimestre de 2023
</t>
  </si>
  <si>
    <t>MARIA TERESA VALVERDE RIVERA
BLANCA LUCIA SANCHEZ TORRES</t>
  </si>
  <si>
    <t>Evidencias y soportes registrados en la Carpeta Compartida por la OAP - Presupuesto</t>
  </si>
  <si>
    <t xml:space="preserve">* Se genero el plan de trabajo como resultado del reporte del FURAG 2022, así mismo, se remitio correo electronico a las áreas con el fin de realizar el seguimiento a las actividades adelantas para el cumplimiento del modelo integrado de planeación y gestión.
* Se realizó una presentación con el contexto del Modelo Integrado de Planeación y Gestión MIPG, el cual fue publicado en la pagina web para conocimiento de la ciudadania en general.
* Se realizó un video con los temas estrategicos que abargan el Modelo Integrado de Planeación y Gestión el cual se encuentra publicado en la pagina web de la SSF.
* Se adelanto un inventario de las políticas que actualmente se encuentran vigentes en la SSFy se solicito a los lideres de los procesos la verificación de las mismas a fin de realizar una actualización.
* Contrucción del normograma de la OAP y documento con el contexto de y la normatividad aplicabe en los temas a cargo de la Oficina.
</t>
  </si>
  <si>
    <t xml:space="preserve">
Seguimiento plan de trabajo. Se encuentra en la carpeta ONDRIVE Presentación: https://www.ssf.gov.co/web/guest/videos-y-presentaciones-mipg
Video: https://www.ssf.gov.co/web/guest/transparencia/planeacion/kit-multimedia-de-planeacion
Normograma OPA: https://www.ssf.gov.co/web/guest/normograma-oap</t>
  </si>
  <si>
    <t>SANDRA MILENA BERNAL SALAZAR</t>
  </si>
  <si>
    <t>1) Se adelantó el 2do moniterio al PAAC a través de 9 reuniones con áreas priorizadas para tal fin. Se encontró la necesidad de ajustar productos - entregables de las áreas de Medidas y de Gestión Financiera, así como la necesidad de generar una encuesta para medir la percepción de las CCF . Desde la OAP se planea invitar a todas las áreas de la SSF para diseñar, de forma conjunta, esta encuesta de satisfacción.
2) En cuanto a Racionalización de Trámites se adelantó la priorización en SUIT para el mejoramiento de la OPA "Certificados de Representación Legal", a cargo de la Delegada de medidas, y se solicitó la información de los datos de operación de los Trámites y OPA de la entidad para su registro en SUIT.
3) Se adelantó el cronograma para la Rendición de Cuentas trim2 - 2023 y la alta dirección estableción que la actividad se llevará a cabo el 11 de diciembre de 2023. Se adelantaron los correos conscientizando a las áreas para organizar la información que será objeto de presentación en la RdeC.
4) Durante el trimestre de se adelantó el informe de seguimiento a la sección de transparencia de la página web de la entidad. Adicionalmente se adelantó campaña informativa sobre la Ley de Transparencia, la cual se realizó de forma masiva por correo electrónico a todos los funcionarios y contratistas de la entidad. Igualmente se realizó el autodiagnóstico de Transparencia.
5) Se adelantó la elaboración y publicación del mapa de Riesgos de Corrupción, asi como 3 de 4 seguimientos al mapa de riesgos.
6) Para el III trimestre de 2023, el proceso de interacción con ciudadano realizo las siguientes actividades:
* Atención e interacción a través de los diferentes canales de atencion dispuestos para la ciudadanía de 12.168 atenciones.
*Visita en los departamentos de Boyacá, Risaralda, Huila, Caquetá y Magdalena, a 1804 trabajadores, con la actividad de Educación Informal.
*Participación en ferias de servicios desarrolladas en los municipios de Soacha, Cundinamarca y de Ambalema, Tolima, posicionando la Entidad y orientando a los asistentes en cuanto a los temas relacionados con el Sistema del Subsidio Familiar.
*Desarrollo del Comité técnico de Atención e Interacción con el Ciudadano, en donde en compañía de las cajas de compensación se verificaron informes de gestión de las cajas, espacios de desarrollo, e implementación y socialización de buenas prácticas.
*Transmisión de Facebook Live denominado “Cuidadores y Pensionados por fidelización: Beneficios de la Ley 2225 de 2022” el cual, tuvo como invitada al Dra. Lida Bula, abogada especializada de la Oficina Asesora Jurídica de la Superintendencia del Subsidio Familiar.</t>
  </si>
  <si>
    <t>A.4.1.1. Actas de Reunión Monitoreo PAAC 2023 – Segundo cuatrimestre.
A.4.1.2. Informe de Monitoreo PAAC – 2023 Segundo cuatrimestre.
A.4.1.3. link Encuesta de satisfacción transparencia para ciudadania
A.4.1.4. Evidencia de publicación del PAAC Versión 3.
A.4.1.5. Solicitudes de modificaciones a PAAC – Proyectos y Grupo de Gestión Financiera.
A.4.2.1. Registro de la estrategia de Recionalizaición 2023 en SUIT
A.4.2.2. Solicitud datos de operación OPAS JURÍDICA SSF - trim 3 2023
A.4.2.3. Solicitud datos de operación Trám y OPA MEDIDAS SSF - trim 3 2023
A.4.2.4. Estrategia de racionalización de trámites 2023
A.4.3. Cronograma de Trabajo Interno - Rendición de Cuentas Diciembre 2023
A.4.3.1.Correo de Cronograma de trabajo RdeC trim2 - 2023
A.4.3.2. Correo de solicitud de informe Audiencia Pública de RdeC II Semestre 2023
A.4.3.2.1. Lineamientos y estructura de informe para RdeC 2sem2023
A.4.3.2.2. Plantilla para presentación ARC 2sem 2023
A.4.4.1. Informe de Transparencia página web
A.4.4.2. Campaña Ley Transparencia
A.4.4.3. Proyección Indicador Gestión Transparencia
A.4.4.4. Seguimiento Autodiagnostico Planeación Transparencia
A.4.4.5. Recolección de CORREOS ENVIADOS campaña de transparencia 2023
A.4.5.1. MAPA CONSOLIDADO RIESGOS DE CORRUPCIÓN 2023 V2
A.4.5.2. Informe Riesgos de gestión II trimestre 2023-
A.4.6.1. Informe de Canales de Atención a la ciudadanía trim3 2023 - OPU</t>
  </si>
  <si>
    <t>JAVIER ENRIQUE RUIZ PEÑALOSA</t>
  </si>
  <si>
    <t xml:space="preserve">Se terminó el ejercicio de actualización de los componentes del sistema de gestión en donde se revisron y validaron los objetivos de cada uno de los 21 procesos como paso previo a la actualización de los riesgos de gestión y de corrupción de cada proceso..
Se terminó el ejercicio de actualización de los componentes del sistema de gestión en donde se revisó y actualizó el contexto de cada proceso, revisando los cambios en el objetivo del proceso, el alcance, las actividades y los indicadores del proceso, como insumo para la revisión y actualización de los riesgos de cada proceso. Se realizó el Monitoreo y actuallización de los mapas de riesgo de corrupción y de  gestión de los procesos de la SSF, se oficializaron y publicaron las nuevas versiones de los mapas de riesgo de gestión y de corrupción de la entidad.
</t>
  </si>
  <si>
    <t>$64.000.000</t>
  </si>
  <si>
    <t xml:space="preserve">
https://www.ssf.gov.co/web/guest/transparencia/planeacion/informe-de-gestion-de-la-entidad/gestion-de-riesgos/mapa-de-riesgo-de-corrupcion.
https://www.ssf.gov.co/web/guest/transparencia/planeacion/informe-de-gestion-de-la-entidad/gestion-de-riesgos/mapa-de-riesgo-de-gestion.
Caracterizaciones actualizadas en ISOLUCION para cada proceso</t>
  </si>
  <si>
    <t>RODRIGO BARRERO MUÑOZ</t>
  </si>
  <si>
    <t>* Formulación del plan estratégico institucional 2023-2026, el cual se encuentra articulado con el Plan Nacional de Desarrollo, los objetivos y las estrategias sectoriales.
* Construcción del documento técnico que contempla  el analisis de contexto de la organización.
* Plan estrategico sectorial, a traves de correo electronico remitido al Ministerio del Trabajo el día 07 de julio de 2023, se realizo el reporte del avance de la gestión adalentada en el II trimestre de 2023.
* Se diseño plan de trabajo para dar inicio a la formulación del plan de acción 2024, así como la matriz y los lineamientos.
* Seguimiento Plan de Acción 2023, se realizo la consolidación de las actividades adelantas en el II trimestre de 2023, posteriormente se consolido la informació, El 12 de julio de 2023, se remitio correo electonico a la Oficina de Control Interno remitiendo información consolidada.
* Se realizó monitoreo del cumplimiento a los planes de mejoramiento de la auditoria interna, para ello se diseño una matriz de consolidación  y se remitio el correo electronico.</t>
  </si>
  <si>
    <t>Plan Estrategico y documento técnico publicado en la pagina de la SSF https://www.ssf.gov.co/web/guest/transparencia/planeacion/politicas-lineamientos-y-manuales/planes/plan-estrategico-institucional</t>
  </si>
  <si>
    <t xml:space="preserve">a) Para este trimestre se comiza con la identificación de las necesidades que la entidad desea suplir, para esto se define como necesidad principal la Gestión de datos Estadísticos, esto con base en el resultado del análisis de los ejercicios de Gobierno de Datos y los ejercicios de la AE 2022. Para esto se define trabajar con los procesos de Gestión Estadística General de Sistema de Subsidio Familiar y Estudios Especiales y Evaluación de Proyectos. Junto con toda la estructura que se realizara para la gestión y el seguimiento por medio de la gestión de proyectos.  
b) Finalización de la consolidación de equipo de Arquitectura Empresarial. </t>
  </si>
  <si>
    <t xml:space="preserve">a) Presentación KicKoff Arquitectura Empresarial ejercicio 2023. 
b) CDPS Contratistas Equipo de Arquitectos. 
c) Catalogo de infromación de la SSF - AE.
d) Avances Ejericio AE en la SSF. </t>
  </si>
  <si>
    <t xml:space="preserve">a) Definición y creación de un documento que da a conocer la creación de una Mesa Técnica de Arquitectura empresarial de la Superintendencia del Subsidio Familiar, adscrita al Comité Institucional de Gestión y Desempeño, con el propósito de planear, ejecutar, hacer seguimiento, socializar y reportar ante el Comité Institucional de Gestión y Desempeño el estado de los ejercicios de arquitectura Empresarial de la Superintendencia del Subsidio Familiar. 
b) Creación de un procedimiento de arquitectura empresarial, en el cual, se empiezan a definir las condiciones generales, actividades y las fases por las cuales se establecerán los ejercicios de arquitectura empresarial para la entidad. </t>
  </si>
  <si>
    <t>a) Mesa Técnica Arquitectura Empresarial.
b) Procedimiento de Arquitectura Empresarial en la SSF.</t>
  </si>
  <si>
    <t>La medicipon es Anual, No aplica para la fecha de corte del Reporte en este III Trimestre</t>
  </si>
  <si>
    <t>Con corte al 30 de septiembre de 2023, la Oficina Asesora Jurídica ha adelantado tres capacitaciones y/o mesas de trabajo así:</t>
  </si>
  <si>
    <t>4 de mayo de 2023, Facebook Live con el tema: ¿Pueden recibir el subsidio familiar los hijos de crianza de los afiliados?</t>
  </si>
  <si>
    <t>19 de mayo de 2023, Tinto Jurídico – Análisis de Caducidad.</t>
  </si>
  <si>
    <t>25 de agosto de 2023, Tinto Jurídico - Algunas cuestiones relevantes para la defensa judicial</t>
  </si>
  <si>
    <t>Actualmente nos encontramos en la estructuración del proceso de contratación.</t>
  </si>
  <si>
    <t>La Oficina Asesora Jurídica a participado en diferentes reuniones en las cuales se han revisado la información adelantada por el contratista, como lo es el proceso establecido al cual se le efectuaron recomendaciones y se solicitó incluir algunos pasos.</t>
  </si>
  <si>
    <t>Para el periodo comprendido entre el primero de julio y 30 de septiembre de 2023, la Oficina Asesora Jurídica tenía que dar respuesta a un total de 167 derechos de petición, tutelas constitucionales y conceptos jurídicos los cuales fueron contestados en su totalidad.</t>
  </si>
  <si>
    <t>En la carpeta soportes, se encuentra carpeta A.1 donde se comparte:
Acta de reunión del 16 de mayo de 2023.
Listado de asistencia y presentación de reunión del 25 de agosto de 2023.
Finalmente para el Facebook Live se encuentra en el link 
https://www.youtube.com/watch?v=LJnd97JFm80&amp;t=9s</t>
  </si>
  <si>
    <t>Se anexa link del video https://ssfgov-my.sharepoint.com/personal/kpinzonr_ssf_gov_co/_layouts/15/stream.aspx?id=%2Fpersonal%2Fkpinzonr%5Fssf%5Fgov%5Fco%2FDocuments%2FGrabaciones%2FSesi%C3%B3n%20validaci%C3%B3n%20flujo%20%5F%20Conceptos%20jur%C3%ADdicos%2D20230928%5F090741%2DMeeting%20Recording%2Emp4&amp;referrer=Teams%2ETEAMS%2DELECTRON&amp;referrerScenario=TMRChicletOpen%2Eview%2Eview&amp;ga=1</t>
  </si>
  <si>
    <t>Se anexa en la carpeta soportes base de datos de correspondencia</t>
  </si>
  <si>
    <t>A.5 Informe de Proceso de cobro Coactivo y Persuasivo</t>
  </si>
  <si>
    <t>A.6 Base de datos procesos de defensa judicial</t>
  </si>
  <si>
    <t>A.7 Informe de acompañamiento a las àreas</t>
  </si>
  <si>
    <t>NHORA FORERO</t>
  </si>
  <si>
    <t>Ocho (8) auditorias Contratación Administrativa,  Direccionamiento estrategico, Control Financiero y Contable de CCF, Gestión documental, Visitas a Entes Vigilados, Recursos Físicos, Gestión Financiera y presupuestal y Evaluación de las CCF.</t>
  </si>
  <si>
    <t>Se encuentran en el aplicativo Isolución aplicativo Auditorías 2023</t>
  </si>
  <si>
    <t>Se elaboro el 28 de agosto del 2023 informe de seguimiento y monitoreo a los planes de mejoramiento individual.</t>
  </si>
  <si>
    <t>Se encuentra publicado en la página web  de la SSF en el siguiente link https://www.ssf.gov.co/web/guest/transparencia/contol/reporte-de-control-interno</t>
  </si>
  <si>
    <t>Se elaboro el  31 de julio del 2023 informe de seguimiento al plan de acción II trimestre 2023</t>
  </si>
  <si>
    <t>Se elaboro el  31 de julio del 2023 informe de seguimiento a Indicadores  de gestión II trimestre  2023</t>
  </si>
  <si>
    <t>Se elaboro el  31 de julio del 2023 informe de seguimiento a  Riesgos de Gestión  II trimestre-2023</t>
  </si>
  <si>
    <t>Se eleboraron 34 informes a entes internos y externos de acuerdo a la normatividad vigente.</t>
  </si>
  <si>
    <t xml:space="preserve">Informe trimestral de canales de atención </t>
  </si>
  <si>
    <t>Soporte A2. Informe de Canales de Atencion a la Ciudadania III trimestre 2023</t>
  </si>
  <si>
    <t xml:space="preserve">Informe trimestral de satisfacción con los canales de atención </t>
  </si>
  <si>
    <t>Monto incluido en ítem anterior</t>
  </si>
  <si>
    <t>Soporte A2. Informe de Satisfaccion con Canales de Atencion III trimestre 2023</t>
  </si>
  <si>
    <t>Se realizo la publicación del proceso de contratación en la plataforma Secop II, con el fin de llevar a cabo el seminario en el mes de noviembre. Se da inicio a la organización y agenda del mismo, estableciendo temática, ponentes y agenda.</t>
  </si>
  <si>
    <t>Plataforma Secop II</t>
  </si>
  <si>
    <t>Para el III trimestre de 2023 se visitaron en total 1804 trabajadores en los departamentos de Boyacá, Risaralda, Huila, Caquetá y Magdalena, así:
Del 01 al 03 de agosto en el departamento de Boyacá, municipios de Tunja, Motavita, Samacá y Sogamoso, se visitaron 8 empresas logrando abarcar 616 trabajadores.
Del 21 al 24 de agosto en el departamento de Risaralda, municipios de Pereira, Santa Rosa de Cabal y Mistrató se visitaron 6 empresas, informando a 231 trabajadores. 
Del 28 de agosto al 1 de septiembre se visitó el sur de Colombia, a los departamentos de Huila y Caquetá, en estos municipios 8 y 5 empresas, respectivamente, recibieron a la Supersubsidio y se orientó a 354 trabajadores. 
Finalmente, los días 6 y 7 de septiembre, 6 empresas ubicadas en Santa Marta, Magdalena participaron en la actividad de Educación Informal, abarcando 603 trabajadores.</t>
  </si>
  <si>
    <t>Soportes A4. Informes actividad Educacion Informal</t>
  </si>
  <si>
    <t>Se adelantaron reuniones con el equipo de arquitectura empresarial, gobierno de datos y analítica de datos, para seleccionar las herramientas de medición y el software a implementar en gobierno de datos, esto con el acompañamiento de la oficina TIC, se hicieron reuniones con la arquitecta empresarial Jennifer Forero, plateando la posibilidad de incluir la analítica de PQRSF en los ambientes de analítica de la entidad, por tal razón se adelantan los elementos de análisis utilizando el modelo Hefesto y Crisp-dm para implementar la fase de reconocimiento de negocio e identificación de los datos, tomando como insumo los procesos de interacción con el ciudadano y la caracterización del proceso tomado de Isolucion.</t>
  </si>
  <si>
    <t>https://ssfgov-my.sharepoint.com/:f:/r/personal/jgonzalezp_ssf_gov_co/Documents/CONTRATOS/DANIEL%20ARTURO%20MONCADA%20PIRANEQUE%20CONTRATO%20No.%20141%20DE%202023/Soportes%20Gesti%C3%B3n%20Contrato?csf=1&amp;web=1&amp;e=EXHtb3</t>
  </si>
  <si>
    <t xml:space="preserve">Desde Accesibilidad se da inicio a jornadas de traducción y grabación correspondientes a los ítems de primera línea propios de la página Web y contenido FacebookLive – Popularízate logrando adaptar los contenidos en Lengua de Señas Colombiana; así mismo, se solicita y recibe formalmente desde INSOR la seña que representa a la Superintendencia ante la comunidad sorda. Frente a la Educación no formal se acompañan espacios junto a la CCF Comfamiliar Risaralda incluyendo a la Asociación de Sordos del departamento. Por último, se lleva a cabo el diseño y oficio de un formulario diagnóstico para la recolección de datos cuantitativos sobre población con discapacidad afiliada y beneficiarios entregable a un mes de respuesta y se socializa en el COMTAC dichos resultados.   </t>
  </si>
  <si>
    <t>Soportes A6. Informes accesibilidad poblacion con discapacidad</t>
  </si>
  <si>
    <t>Se realizaron las adecuaciones en la nueva instancia y suscripción de Microsoft Azure, configurando los nuevos servicios de inteligencia artificial (Cognitive Service y Open AI) durante estos proceso de migración se encontró que las librerías existentes en el proyecto Lupita.V2 eran obsoletas para la nueva tecnología, por eso, se da inicia al proceso de desarrollo de una nueva versión de lupita basada en el Net.Core 7.0, y se implementan los nuevos servicios de lenguaje para lupita, durante ese proceso se hace el entrenamiento de un modelo que es desplegado en el mes de septiembre. Actualmente el modelo ya esta aprobado con efectividad del 82%, se continua con el entrenamiento para mejorar las respuestas y se hacen test con los nuevos servicios, por dicho cambio de tecnología fue necesario abrir ventana de mantenimiento desde el 13 de septiembre.
Se realizo orden de compra N° 114562, con el fin de contratar la renovación de productos y servicios Microsoft Assurance para la Superintendencia Del Subsidio Familiar.</t>
  </si>
  <si>
    <t>Se realiza la ficha técnica según análisis y proceso de cotizaciones, y se realiza publicación del proceso de contratación para adquirir elementos en la plataforma Secop II</t>
  </si>
  <si>
    <t xml:space="preserve">Se realizó plegable con información de la Supersubsidio en lengua étnica Embera Chamí y se socializo en el departamento de Risaralda en el municipio de Mistrató en el mes de agosto.
Se realiza plegable con información de la Supersubsidio en lengua étnica Arhuaca y se socializo en el departamento de Magdalena en el mes de septiembre, visitando el Resguardo Indígena Catanzama. </t>
  </si>
  <si>
    <t>Soportes A9. Material socialización lenguas étnicas</t>
  </si>
  <si>
    <t>Se realiza reunion como parte del convenio interadministrativo con REDSUMMA, donde se identifican tematicas para el material de comunicación</t>
  </si>
  <si>
    <t>Se realizó segundo Comité Técnico de Atención e Interacción con el Ciudadano el 25 y 26 de septiembre.</t>
  </si>
  <si>
    <t>Acta se encuentra en revision</t>
  </si>
  <si>
    <t xml:space="preserve">
El 20 de septiembre de 2023, se llevó a cabo el Facebook Live denominado “Cuidadores y Pensionados por fidelización: Beneficios de la Ley 2225 de 2022” el cual, tuvo como invitada al Dra. Lida Bula, abogada especializada de la Oficina Asesora Jurídica de la Superintendencia del Subsidio Familiar. 
En esta transmisión se dio a conocer a la ciudadanía el alcance de la Ley 2225 de 2022 y el beneficio otorgado a ‘Cuidadores’ y pensionados por fidelización. Durante la transmisión se dio respuesta a diferentes preguntas realizadas por la ciudadanía y cajas de compensación familiar respecto al pago y/o reconocimiento de estos beneficios. </t>
  </si>
  <si>
    <t xml:space="preserve">https://fb.watch/niWFNW6Tj8/ </t>
  </si>
  <si>
    <t xml:space="preserve">
Se han creado y publicado 6 capsulas ciudadanas relacionadas con diferentes tematicas del Sistema del Subsidio Familiar. Las cuales se publicaron en la página de la entidad.</t>
  </si>
  <si>
    <t>https://www.ssf.gov.co/web/guest/capsulas-ciudadanas-2023</t>
  </si>
  <si>
    <t>Se realizó la contratación de dos ingenieros y un diseñador de interfaz de usuario desde el mes de agosto (CONTRATOS), desde ese mes con el fin de desarrollar un producto mínimo viable de una plataforma digital para interacción con el ciudadano, se realizaron las siguientes actividades: Análisis de oportunidades y necesidades, se establecieron los requerimientos de usabilidad y técnicos para el proyecto, se tuvieron reuniones con el equipo de arquitectura empresarial para determinar la tecnología a usar en el proyecto, se hicieron los análisis Bechmarking de competencia, se desarrollaron documentos de conceptualización y se establecieron las historias usuario para definir los posibles modelos funcionales de maquetas visuales de la plataforma.</t>
  </si>
  <si>
    <t>https://ssfgov-my.sharepoint.com/:f:/g/personal/dmoncadap_ssf_gov_co/EnMVk3slC6RPh8ugcksd990BlzGmjwXrD0kke_ZFbWUB4g?e=AHseMj</t>
  </si>
  <si>
    <t>Durante III Trimestre del año 2023 se prestaron los servicios profesionales para el apoyo de la oficina de protección al usuario con el fin de mejorar y fortalecer del proceso de interacción con el ciudadano para beneficiar a la población, acompañamiento en la elaboración y seguimiento al proyecto de inversión, apoyo a la supervisión de los contratos, implementación de acciones de mejora aplicar en los documentos, procesos, procedimientos, políticas y lineamientos referentes al relacionamiento con el ciudadano, acompañamiento y retroalimentación en temas referentes al sistema del subsidio familiar, acompañamiento y apoyo jurídico en el seguimiento de los contratos, tramites de pago, adiciones, modificaciones, solicitud de modificaciones en el plan anual de adquisiciones, así mismo se realizó acompañamiento en visitas de educación informal y relacionamiento con el ciudadano con el fin de capacitar a los trabajadores afiliados al sistema del subsidio familiar en los departamentos de Boyacá, Risaralda, Huila, Caquetá.</t>
  </si>
  <si>
    <t>Soportes A15. Apoyo posicionamiento y relacionamiento con la ciudadania</t>
  </si>
  <si>
    <t>Durante la vigencia 2023, se establecieron los productos que se mencionan a continuación: 
Producto 1: Documento evaluación SIAT 1 y propuesta mejora.
Producto 2: Acoplamiento de SIGER/SIMÓN con SIAT.
Producto 3: Desarrollo SIAT 2.</t>
  </si>
  <si>
    <t>Los productos se entregaran en el cuarto  trimestre del año.</t>
  </si>
  <si>
    <t>Después de la entrega de los tres (3) productos de la actividad "realizar Auditorías de gestión del riesgo de alertas tempranas" se alineó con el cronograma de actividades para la  entrega de los indicadores dentro del desarrollo del SIAT fase 2 y la implementación de las variables con los indicadores en la plataforma Microsoft Estrategy con TICS, la cual conforme al cronograma va hasta el 25 de agosto.</t>
  </si>
  <si>
    <t>Se encuentran en validación y aprobación del despacho del Señor Superintendente los documentos correspondientes a las versiones finales de los productos de la Actividad Realizar auditorías de gestión del riesgo de alertas tempranas, la cual hace parte del Proyecto de Inversión de Modernización de la IVC. 
Los documentos que soportan los productos en cuestión, son los siguientes:
1. VF Producto GESTIÓN DE RIESGOS EN FONDOS DE LEY.
2. VF Producto GESTIÓN DE RIESGOS - SERVICIOS SOCIALES.
3. VF Producto GESTIÓN DE RIESGOS GOBIERNO CORPORATIVO.</t>
  </si>
  <si>
    <t>Se realizó la entrega de los tres (3) Documentos de investigación con indicadores en gestión de riesgos.
1. VF Producto GESTIÓN DE RIESGOS EN FONDOS DE LEY.
2. VF Producto GESTIÓN DE RIESGOS - SERVICIOS SOCIALES.
3. VF Producto GESTIÓN DE RIESGOS GOBIERNO CORPORATIVO.</t>
  </si>
  <si>
    <t>Los tres (3) productos fueron socializados en agosto y aprobados por los directores y el delegado para la Gestión, se encuentra en proceso de validación y aprobación por parte del despacho del Señor Superintendente.</t>
  </si>
  <si>
    <t>Durante el tercer trimestre, se efectuaron 13 auditorías al mismo número de CCF programadas en el Plan Anual de Visitas, en las cuales se realizó verificación de los sistemas de información de acuerdo a los reportes realizados por las Corporaciones visitadas en los aplicativos SIMON y SIGER, identificando falencias en los reportes con relación al uso del Código Nacional de Buenas Prácticas para las Estadísticas Oficiales, esto en el sentido de reportar a esta Superintendencia información estadística que cumpla con los atributos de coherencia, comparabilidad, continuidad, credibilidad, exactitud, interpretabilidad, precisión y relevancia, definidos en las políticas de calidad establecidas, lo que podría llevar a la Superintendencia a reportar información imprecisa a otros entes de control.
Lo anterior, se puede verificar en los informes de visita de cada CCF, donde se plasman observaciones relacionadas con errores de reporte de la información; se establecen acciones de mejora y seguimiento a los controles previos por parte de la Auditoría Interna de cada CCF.
Las visitas ordinarias a las CCF se realizaron de acuerdo con el Plan Anual de Visitas de la vigencia 2023; para este trimestre se programó visitar a 13 CCF, efectuándose 13 visitas ordinarias, lo anterior, conforme lo establecido en las Resoluciones 004 de 2023.
1. Comfenalco Valle
2. Comfacor
3. Cajasai
4. Comfenalco Tolima
5. Comfatolima
6. Cafaba
7. Comfaguajira
8. Comcaja
9. Comfaboy
10. Comfamiliar Huila
11. Comfaca
12. Cajasan
13. Comfenalco Santander</t>
  </si>
  <si>
    <t>100% de los  Informes de visitas de vigilancia e inspección a entes vigilados efectuadas frente a los Informes de visitas de vigilancia e inspección a entes vigilados programadas</t>
  </si>
  <si>
    <t>Se adjuntan los informes preliminares de visita, 
1. Comfenalco Valle
2. Comfacor
3. Cajasai
4. Comfenalco Tolima
5. Comfatolima
6. Cafaba
7. Comfaguajira
8. Comcaja
9. Comfaboy
10. Comfamiliar Huila
11. Comfaca
12. Cajasan
13. Comfenalco Santander</t>
  </si>
  <si>
    <t>Reporte semestral.</t>
  </si>
  <si>
    <t xml:space="preserve">• Se adjuntan los memorandos de la asignación y plazos para la elaboración de los análisis a los Estados Financieros correspondientes al primer semestre de 2023.
</t>
  </si>
  <si>
    <t>"Con Memorando No. 3-2023-001521 de fecha 10/07/2023 la Directora para la Gestión de las Cajas de Compensación Familiar, remite los informes consolidados de inspección y vigilancia de los aspectos de funcionamiento y ejecución de los recursos de los Fondos de Ley: FOSFEC, LEY 115,  FONIÑEZ e INVERSIONES, correspondientes al I trimestre de 2023 y se encuentran publicados en la página web de la SSF link: https://www.ssf.gov.co/web/guest/transparencia/informacion-de-interes/informacion-adicional/inspeccion-vigilancia-y-control/direcci%C3%B3n-para-la-gestion-de-las-ccf 
Mediante Memorando No. 3-2023-001866 de fecha 24/08/2023 la Directora para la Gestión de las Cajas de Compensación Familiar, establece el 14 de septiembre de 2023 para entrega de los informes consolidados de inspección y vigilancia de los aspectos de funcionamiento y ejecución de los recursos de los Fondos de Ley: FOSFEC, LEY 115,  FONIÑEZ e INVERSIONES.  
Los informes correspondientes al II trimestre de 2023 se encuentran publicados en la página web de la SSF link: https://www.ssf.gov.co/web/guest/transparencia/informacion-de-interes/informacion-adicional/inspeccion-vigilancia-y-control/direcci%C3%B3n-para-la-gestion-de-las-ccf "
Mediante Memorando No. 3-2023-001866 de fecha 24/08/2023 la Directora para la Gestión de las Cajas de Compensación Familiar, establece el dia 21 de septiembre de 2023 para la entrega del Análisis del Informe las 42 CCF por parte de los Funcionarios y/o Contratistas designados para revisión y trámite correspondiente."</t>
  </si>
  <si>
    <t>Conforme a las fechas establecidas en el Memorando No.3-2023-001866 del 24 de agosto de 2023, la fecha de entrega de los informes correspondientes al 2 trimestre de 2023, se realizó el 21 de septiembre de 2023.</t>
  </si>
  <si>
    <t>Se adjuntan los memorandos N°3-2023-001521 del 10/07/2023 y N°3-2023-001866  del 24/08/2023.</t>
  </si>
  <si>
    <t xml:space="preserve">
Esta actividad esta propuesta para desarrollarse en el segundo semestre de 2023</t>
  </si>
  <si>
    <t>Esta actividad esta propuesta para desarrollarse en el segundo semestre de 2023</t>
  </si>
  <si>
    <t>Se reportará en el 2do semestre 2023</t>
  </si>
  <si>
    <t>Para el tercer trimestre del 2023 el Grupo Interno para las Medidas Especiales reportó 6 informes de seguimiento al PDM de las Cajas de Compensación Familiar, en algunos corresponde a mesas de trabajo para el replanteamiento del PDMI.</t>
  </si>
  <si>
    <t>Los informes de seguimiento al PDM de las CCF se encuentran cargados en la carpeta compartida que le fue asignada a la Delegada de Medidas</t>
  </si>
  <si>
    <t>Para el tercer trimestre 2023, El Grupo Interno de Registro y Control proyectó 37 actos administrativos correspondientes al control de legalidad de asambleas generales de afiliados y reuniones de Consejo Directivo en las cuales se hizo nombramiento de Directores Administrativos.</t>
  </si>
  <si>
    <t>Los actos administrativos se encuentran en la carpeta compartida que le fue asignada a la Delegada de Medidas.</t>
  </si>
  <si>
    <t>Para el tercer trimestre 2023, el Grupo Interno para la Responsabilidad Administrativa presenta 10 documentos donde reposa el análisis jurídico de las piezas procesales de trámites nuevos que llegan a la Entidad.</t>
  </si>
  <si>
    <t>Los documento de analisis juridico de las piezas procesales de los proyectados, se encuentran en la carpeta compartida que le fue asignada a la Delegada de Medidas.</t>
  </si>
  <si>
    <t>Actos administrativos solcitados/Actos administrativos notificados</t>
  </si>
  <si>
    <t xml:space="preserve">Estudios tarifas 
Durante julio y agosto, se adelantó el proceso de selección por Concurso de Méritos CMA-001-2023 que contó con un único oferente, se hizo la verificación de requisitos y culminó con la declaratoria de desierta  mediante Resolución 074 de 2023. 
En reunión del Comité de Contratación, se presentaron los ajustes para el nuevo proceso, tomando como punto de partida las observaciones y situaciones presentadas durante el CMA-001-2023 
Avance septiembre 
Durante septiembre se publicó en el SECOP II el nuevo proceso CMA-002-2023. De acuerdo con el cronograma, se recibieron 3 propuestas el 29 de septiembre, las cuales serán objeto de evaluación en octubre de 2023. </t>
  </si>
  <si>
    <t>Documento PDF
CO1_NTC_4974601</t>
  </si>
  <si>
    <t>HERNANDO FRANCO GALLEGO</t>
  </si>
  <si>
    <t xml:space="preserve">Documentos Word
Documento metodológico herramientas analíticas para evaluación
PROPUESTA 25 09 23 modificacion circ externa 003 sep 22 OAJ
ANEXO_TECNICO_CIRCULAR_PROYECTOS_COMPLETA_ 06 09 2023
</t>
  </si>
  <si>
    <t>VELMAR DAVID ALZATE PEREZ
BEATRIZ EUGENIA OSORIO MARIN</t>
  </si>
  <si>
    <t>Con el propòsito de fortalecer la inspección, la vigilancia y el control del Sistema del Subsidio Familiar a travès de los proyectos de inversiòn presentados a la SDEEEP,  para lograr mejores indicadores de cara a los resultados en el corto plazo sobre los proyectos de inversiòn y desde luego  visualizar una  mayor cobertura y calidad de los servicios sociales prestados por las corporaciones;  el enfoque diferencial frente al modelo anterior, es decir antes de haber montado en el SIGER  el Banco de Proyectos de inversiòn del subsidio familiar;   nos permitirà desde ahora controlar desde la eficiencia y la eficacia como pilares fundamentales, contribuir al logro de los propòsitos de los proyectos presentados por las cajas de compensacion a esta delegada; por tal razòn, venimos implementando un documento metodologico titulado METODOLÓGIA DE ESTABILIZACIÓN DEL FLUJO DE INFORMACIÓN GENERADO A TRAVÉS DEL BANCO DE PROYECTOS PRESENTADOS POR LAS CAJAS DE COMPENSACIÓN FAMILIAR.</t>
  </si>
  <si>
    <t xml:space="preserve">Documento en word
DOCUMENTO ERP METODOLÓGIA DE ESTABILIZACIÓN DEL FLUJO DE INFORMACIÓN sept 25
</t>
  </si>
  <si>
    <t>MATEO ALEJANDRO VERA RAMIREZ
ENRIQUE RAMOS PRIETO</t>
  </si>
  <si>
    <t xml:space="preserve">
Como parte del documento metodológico que se viene adelantando desde la Delegada para Estudios Especiales y Evaluación de Proyectos, relacionado con las publicaciones estadísticas, este primer avance, presenta un diagnóstico general de los productos que se vienen desarrollando, las temáticas trabajadas, el uso del lenguaje y la forma de presentar los mismos. Adicional, se hace el planteamiento del problema y se presenta la estructura general de la justificación. Como continuación de la construcción del documento metodológico que se viene adelantando desde la Delegada para Estudios Especiales y Evaluación de Proyectos, relacionado con las publicaciones estadísticas, este avance se centra en la identificación de los antecedentes normativos que permiten sustentar el objetivo que cumplen dichas publicaciones en relación al deber ser de la Delegada, así como para soportar las demás secciones que componen dicho documento.
</t>
  </si>
  <si>
    <t>Documento en word
Documento metodológico productos estadísticos Ult</t>
  </si>
  <si>
    <t>LYDA NATHALY GOMEZ PENAGOS
JORGE HERNANDO ACUÑA ACOSTA</t>
  </si>
  <si>
    <t>Actualmente se encuentran publicados en la página web de la entidad los cuadros estadísticos (17) relacionados con: Series Historicas, Servicios Sociales, Información Poblacional e infraestructura y Recurso Humano, tal como está estipulado en el calendario de difusión de publicaciones 2023 cargado en la página web de la SSF. Con corte a septiembre 30 de 2023 se encuentran 9 infografías publicadas, las que corresponden a: Día Internacional de la Mujer, Día del Niño, Día Internacional del Trabajo, Día Internacional de las Familias, Día Mundial de la Población, Día Internacional de la Juventud, Dia Nacional de las Personas Adultas Mayores,  Día Mundial del Turismo y Día Mundial del Habitat. De Boletínes Estadísticos (3) se encuentran publicados el 4to trimestre 2022, 1er trimestre 2023 y 2do trimestre 2023 y el Anuario del año 2022.</t>
  </si>
  <si>
    <t>"Cuadros estadisticos en el siguiente link:
https://www.ssf.gov.co/web/guest/transparencia/estadistica-general-del-ssf/cuadros-estadisticos.                                                                                     
                                                                                Infografias, Boletines, Series Históricas  y Anuarios en el siguiente link: https://www.ssf.gov.co/web/guest/transparencia/estadistica-generales-del-sistema-ssf/publicaciones-estadisticas"</t>
  </si>
  <si>
    <t xml:space="preserve">EFRAIN GARCIA VENEGAS </t>
  </si>
  <si>
    <t xml:space="preserve">En el periodo de julio-septiembre de 2023  realizan visitas a las siguientes cajas:
CAFABA
COMFIAR ARAUCA
COMFAMA
COMFACASANARE
COMFACHOCO
COMFAMILIAR ATLÁNTICO
Nota: se reporta en las evidencias y en el link de transparencia gestión acumulada enero septiembre de 2023
</t>
  </si>
  <si>
    <t>Documentos PDF
Informe visitas especiales 2023 III Trimestre
Expedientes SDEEEP Plataforma eSigna 1 de Julio 30 a 30de septiembre 2023
Informe publicado en :https://ssf.gov.co/transparencia/informacion-de-interes/estudios-investigaciones-y-otras-publicaciones</t>
  </si>
  <si>
    <t xml:space="preserve">KAREN DANIELA HERNANDEZ DIAZ </t>
  </si>
  <si>
    <t>Para el periodo del 1 de julio al 30 de septiembre de 2023.  radicado por parte de los profesionales un total de diecisiete (17) modificaciones al LMI. Por valor total de Un billón ciento veintiocho mil novecientos once millones seiscientos setenta y nueve mil doscientos setenta y seism/cte. $ 1.128.911.679.276,00. Donde se verifico que COMFENALCO ANTIOQUIA, Y CAFAM,realizaron dos (2) modificaciones en el periodo.  
Nota: se reporta en las evidencias y en el link de transparencia gestión acumulada enero septiembre de 2023</t>
  </si>
  <si>
    <t>Documentos PDF
Informe Límite Máximo del 1 de enero al 30 de septiembre de 2023- III Trimestre
Expedientes SDEEEP Plataforma eSigna 1 de Julio 30 a 30de septiembre 2023
Informe publicado en :https://ssf.gov.co/transparencia/informacion-de-interes/estudios-investigaciones-y-otras-publicaciones</t>
  </si>
  <si>
    <t>JOSE JAIRO MATTA PRADA</t>
  </si>
  <si>
    <t>En el marco del lanzamiento autorizado por el Superintendente del Subsidio Familiar  para el Banco de proyectos de inversiòn del subsidio familiar, se llevarà a cabo desde noviembre 20 hasta noviembre 23 2023 en CAJAMAG  Santa Marta Magalena, realizaremos un taller sobre el lineamiento y las directrices que se han emitido desde la SuperSubsidio a las Cajas de Compensaciòn Familiar sobre las nuevas estructuras y componente de indicadores en el aplicativo SIMON;  taller que se denominara TODOS A BORDO, al mismo tiempo hemos diseñado una evaluaciòn y encuesta para retroalimentaciòn respectiva.</t>
  </si>
  <si>
    <t>Documentos word 
Proyecciòn encuesta lanzamiento BANCO DE PROYECTOS
proyeccion EVALUACION SOBRE EL BANCO DE PROYECTOS DE INVERSION DEL SUBSIDIO FAMILIAR</t>
  </si>
  <si>
    <t>ENRIQUE RAMOS PRIETO</t>
  </si>
  <si>
    <t>Se realizan reuniones conjuntas con las demás áreas de la superintendencia del subsidio familiar en las cuales se construyó el instrumento para la medición de satisfacción de las cajas de compensación familiar, se verifica el instrumento propuesto para la medición de los otros usuarios finales del proceso estadístico general del sistema del subsidio familiar.  Así mismo se realiza el  reporte cuatrimestral avances MIPG.</t>
  </si>
  <si>
    <t>Documento PDF 
INFORME AVANCES MIPG AGOSTO</t>
  </si>
  <si>
    <t>WILLIAM ANDRES CARRILLO TORRES</t>
  </si>
  <si>
    <t>Durante el periodo comprendido entre el 1 de julio y el 30 de septiembre de 2023, se llevó  a cabo el seguimiento de los proyectos de inversión de las 42 Cajas de Compensación 
Familiar (CCF), donde se evidencio un incremento de los proyectos presentados, según los informes, a la fecha hay un total de 180 proyectos de inversión.
Nota: se reporta en las evidencias y en el link de transparencia gestión acumulada enero septiembre de 2023</t>
  </si>
  <si>
    <t>Documentos PDF
Reporte seguimiento a proyectos de inversion  2023 III Trimestre
Expedientes SDEEEP Plataforma eSigna 1 de Julio 30 a 30de septiembre 2023
Informe publicado en :https://ssf.gov.co/transparencia/informacion-de-interes/estudios-investigaciones-y-otras-publicaciones</t>
  </si>
  <si>
    <t xml:space="preserve">Durante el III trimestre dentro del marco de la implementacion de plan Institucional de Archivos PINAR,  se realizo la estructuracion del programa de Documentos Especiales, se formuló el Plan de Trabajo para el levantamiento de los inventarios documentales y se culmino con las entrevistas con los lideres de los procesos para la actualizacion de la Tablas de Retencion Documental. 
</t>
  </si>
  <si>
    <t>Se encuentran en la carpetas compartidas del area.
Se adjunta soportes</t>
  </si>
  <si>
    <t>El reporte se realiza semestralmente</t>
  </si>
  <si>
    <t>https://ssf.gov.co/transparencia/normatividad/sujetos-obligados-del-orden-nacional/resoluciones</t>
  </si>
  <si>
    <t>Se atiende lo construido e implementado por el Grupo de Gestión Financiera  mediante procedimiento con respecto a las declaraciones tributarias</t>
  </si>
  <si>
    <t>R:\2023\IMPUESTOS 2023</t>
  </si>
  <si>
    <t>Se realiza el proceso de generación y pago de las órdenes de pago de PAG (extensivas), para reflejar la culminación de la gestión de pagos y su efecto en la contabilidad de acuerdo al procedimiento de órdenes de pago presupuestales y no presupuestales</t>
  </si>
  <si>
    <t xml:space="preserve">R:\2023\PAGADURIA\PROCESO EXTENSIVO
Sistema SIIF Nación </t>
  </si>
  <si>
    <t>La evidencia de la publicación de los estados financieros de la vigencia 2023 s encuentran en la página de la Entidad; tal y como se videncia en la ruta que se cita a continuación:
https://ssf.gov.co/transparencia/presupuesto/ejecucion-presupuestal-historica-anual/presupuesto-de-gastos</t>
  </si>
  <si>
    <t>https://www.ssf.gov.co/web/guest/transparencia/presupuesto/ejecucion-presupuestal-historica-anual/presupuesto-de-gastos</t>
  </si>
  <si>
    <t>Esta actividad solamente se realiza una vez al año, la cual fue realizada y reportada en la matriz de seguimiento del primer trimestre del año.</t>
  </si>
  <si>
    <t>Se realizó informe de seguimiento a la ejecución del Plan Anual de Adquisiciones SSF 2023 correspondiente al tercer trimestre de 2023 el cual se encuentra publicado en la página web de la Entidad.</t>
  </si>
  <si>
    <t>NA</t>
  </si>
  <si>
    <t>https://www.ssf.gov.co/web/guest/transparencia/planeacion/politicas-lineamientos-y-manuales/planes/plan-anual-de-adquisiciones/seguimiento-al-plan-anual-de-adquisiciones</t>
  </si>
  <si>
    <t>Se realizó informe de seguimiento al Plan Institucional de Gestión Ambiental - PIGA, en el cual se relacionan las actividades adelantadas durante el trimestre.
Para la ejecución de los recursos, se adelantó el proceso de selección  SSF-SAMC 005 DE 2023.</t>
  </si>
  <si>
    <t xml:space="preserve">Se adjunta Informe y evidencias
</t>
  </si>
  <si>
    <t xml:space="preserve">Se realizó informe de seguimiento al Plan de Gestión Integral de Residuos Peligrosos - PGIR, en el cual se relacionan las actividades adelantadas durante el trimestre. </t>
  </si>
  <si>
    <t>Se realizó informe de seguimiento al Plan Estratégico de Seguridad Víal - PESV, en el cual se relacionan las actividades adelantadas durante el trimestre. 
A través del contrato 222 se están adelantando la actualización e implementación del PESV.</t>
  </si>
  <si>
    <t>Se actualizó el inventario al 50% de los funcionarios de la entidad.</t>
  </si>
  <si>
    <t xml:space="preserve">Se adjunta evidencias
</t>
  </si>
  <si>
    <t>Durante el trimestre notificaron 3 resoluciones relacionadas con traslados de los cuales se adelantaron al 100%.
Resoluciones: (0679, 0697 y 0751 de 2023)</t>
  </si>
  <si>
    <t>Se adjuntan evidencias</t>
  </si>
  <si>
    <t>Se propendio por estipular algun espacio de capacitación en el marco del plan anual de capacitaciones de la entidad, de tal manera que se de cumplimiento al plan de acción, sin embargo no fue posible.
Sin embargo dentro de las capacitaciones a realizar en el plan anual de capacitaciones se propendio por la escongencia de temas acordes al ambito disciplinario.
En todo caso, y toda vez que se tiene una meta de uno (1) anual para esta acción, se determinará si es necesario en el ultimo trimestre del año buscar un espacio mediante una charlar interna o espacio para desarrollar la capacitación respectiva.</t>
  </si>
  <si>
    <t>Al no desarrollar aun la actividad no se anexa soporte directo, sin embargo se comparte el aparte que, en el marco anual de capacitaciones contará con temas relacionados al control disciplinario interno. Hoja 2</t>
  </si>
  <si>
    <t>Se desarrollo una (1) capsula informativa respecto a la modificación legal en ambito disciplinario producto de la Ley 1952 de 2019 y la Ley 2094 de 2021, lo cual afectó los procesos y procedimientos internos en la entidad conforme al desarrollo del proceso disciplinario en la SSF.</t>
  </si>
  <si>
    <t>Anexo en Hoja 2 de este documento</t>
  </si>
  <si>
    <t>Durante el trimestre 3 de 2023 se adelantaron 73 procesos contractuales en Colombia Compra Efciente (tienda virtual y Secop). Sin embargo, se recibieron 74 solicitudes, pero una de ella fue cancelada por el área solicitante.</t>
  </si>
  <si>
    <t>(73/74)*100 = 98,7%</t>
  </si>
  <si>
    <t>Libro radicador de contratos, Carpetas electrónicas de los contratos en la plataforma Esigna, registro en la plataforma del Secop II (Colombia Compra Eficiente), registro de procesos adelantados a través de la Tienda Virtual del Estado Colombia, Radicación de solicitudes mediante la plataforma esigna y Plan Anual de Adquisiciones.</t>
  </si>
  <si>
    <t>Durante el trimestre 3 de 2023, se realizaron 73 publicaciones en el botón de Transparencia, menú 8. Contratación. La información puede ser consultada en el link https://www.ssf.gov.co/web/guest/publicaci%C3%B3n-de-la-informaci%C3%B3n-contractual-2023.</t>
  </si>
  <si>
    <t>https://www.ssf.gov.co/web/guest/publicaci%C3%B3n-de-la-informaci%C3%B3n-contractual-2023</t>
  </si>
  <si>
    <t xml:space="preserve">Dando cumplimiento con el Modelo Integrado de Planeación y Gestión (MIPG), en Liderazgo Institucional
Integraciones De Equipos De Trabajo Y Coaching Por Equipos De Trabajo: “Servir Como Somos, Somos Como Servimos”
- Se desarrolla en diferentes fechas del mes de Julio (92 Funcionarios) y el  despacho 19-ago
En espacios de la construcción para la convivencia
- Talleres Lideres Innovadores 13-jul-23
- Conferencia: Liderazgo Femenino “De Gallina A Leona” Antonina Canal  3-ago-23
- Conferencia De Liderazgo Transformacional: Liderazgo A Través De Las 4 Estaciones Con Propósito  4-ago-23
- Conferencia  “Los 3 Saberes"  11-sep-23
- Conferencia “Comunicación Efectiva" 15-sep-23
En Código de integridad Jueves de Valores:
- “Respeto" “El Arte De La Relación: Explorando El Respeto Y La Inclusión” 13-jul-23
- “Respeto" "Emprendo Mi Camino Del Respeto Hacia Una Nueva Oportunidad” 27-jul-23
- “Compromiso” “El Compromiso Es Lo Que Convierte Una Promesa En Realidad” 10-ago-23
- “Compromiso” “Compromiso Y Servicio” 24-ago-23
- “Diligencia”, “El Único Modo De Hacer Un Gran Trabajo Es Amar Lo Que Haces” 14-sep-23
- “Diligencia”     28-sep-23
-Celebración Hotel Capital Del Orgullo De La Superintendencia De Subsidio Familiar 29-sep-23
</t>
  </si>
  <si>
    <t>Se esta actualizando el informe en relación al avance de las actividades,  se anexa informe de porcentaje de ejecución.</t>
  </si>
  <si>
    <t xml:space="preserve">Se cumple con los informes mensuales , trimestrales y  cuatrimestrales solicitados por el área de planeación  así: Se realizó informe de proyección y seguimiento a ejecución presupuestal para Mintrabajo, y la matriz inversión con detalle ejecución y pagos (contratación) mensual.
Se realizaron los cronogramas de las actividades contractuales que ejercen los contratistas del área de Talento Humano, con la finalidad de actualizar la programación y determinar con certeza y evidencias su  óptima ejecución.
Se realizó el diligenciamiento del formato establecido para el  seguimiento a los proyectos de inversión los contratistas y Cafam (cualitativo y cuantitativo).
se realizó avance de actividades de Seguimiento Plan Estratégico II Cuatrimestre (1 mayo  a 31 Agosto) 2023.
Se realizó el formato para solicitar información de mapa de riesgos de gestión actualizado de tercer trimestre.
En Bienestar con CAFAM se realizó actividades de pre pensionados, charlas virtuales,  eventos deportivos y recreativos, viernes de la Súper,  en PIC  se realizó Jornada de Inducción  presencial,  se envió  invitación para inscribirse en cursos ofrecidos de capacitación gratuita en las entidades asignadas a los funcionarios y contratistas de la SSF,  vía mail, se realizó actas de comité de gestión del conocimiento y la innovación,  también se  consolida  Autodiagnóstico Gestión del Conocimiento. se realiza Comité GESCO + I - Metodología de innovación (Mapa de empatía y Desafío: pasos a seguir).   SG-SST, Se continuó realizando la aplicación de los indicadores del sistema de seguridad y salud en el trabajo, asimismo, se realizaron seguimiento al cronogramas de actividades para ejecutar con sus respectivas matrices y participaciones pertinentes a todo lo relacionado,  se consolidó una carpeta de exámenes médicos laborales de los funcionarios ,Se realizaron imágenes creativas de las actividades SG-SST se realizó Jornada de Inducción y reinducción de manera presencial.  se realizaron reportes de autodiagnósticos a otras áreas de la entidad,  se realiza la implementación de los programas de vigilancia epidemiológico, y  Evaluaciones fisiocinéticas por Unimsalud. se realiza  capacitación presencial y virtual sobre conciencia del autocuidado y prevención, se realizó el diseño pautas comunicativas de promoción y prevención sobre: invitación a las actividades de la semana de la seguridad y salud en el trabajo.  
Se realiza parametizacion de la herramienta novasoft para  SG-SST,  organiza reuniones de capacitación con cada dependencia de la entidad de manera individual con fin de capacitar a los funcionarios para el uso de la herramienta
</t>
  </si>
  <si>
    <t>En el aplicativo de ISOLUCION,  se actualizo formatos, procedimientos, riesgo, e indicadores,  aportando  al efectivo seguimiento de la planeación institucional integrada al sistema de gestión de calidad. Las evidencias de gestión de contratistas.  Ruta:  GGTH\2023\CONTRATISTAS 2023\CONTRATISTAS -Proyecto de Inversión 2023</t>
  </si>
  <si>
    <t>De manera permante se actualiza  las Historias Laborales de acuerdo a los documentos recibidos  las cuales reposan en el archivo</t>
  </si>
  <si>
    <t xml:space="preserve">PLAN DE PREVISION DEL RECURSO HUMANO 
VINCULADOS:  para el tercer trimestre de 2023, se vincularon a la entidad  servidores públicos (2) dos   servidores públicos en provisionalidad, 1)Carlos Mauricio Murillo Rodriguez, Tecnico admiistrativo 3124-12; Astrit Viviana Gonzalez - Tecnico administrativo 3124-12 respectivamente.
ENCARGOS: en el tercer  trimestre de 2023, no hubo encargos 
ASIGNACION DE FUNCIONES: Se realizaron 2 asignaciones de funciones a los siguientes servidores públicos: 1)   1)Oscar David Melo - como coordinador Superintendencia Delegada para la Responsabilidad administrativa Grupo interno para las medidas especiales . 2) Angie katherine Monroy B. Coordinadora del Grupo de Gestion del Talento humano 
DESVINCULACIONES : para el tercer trimestre se tuvo que hubo (3) tres desvinculaciones de servidores públicos  son las Siguiente: 1)   Nelson Ramiro Velasquez Rodriguez 2) Javier Orlando Linares Diaz 3) Alberto Ignacio Bernal.  
PLAN DE VACANTES : Al termino del tercer  semestre  de los 149 de los funcionarios de la  SSF. se encontraba tres (3)  vacantes profesionales  por proveer - 1 tecnico administrativo. 
</t>
  </si>
  <si>
    <t>Se esta actualizando el informe en relación al avance de las actividades,  se anexa informe</t>
  </si>
  <si>
    <t>Se esta actualizando el informe en relación al avance de las actividades, se anexa informe</t>
  </si>
  <si>
    <t>En Actividades Recreativas  se realizo :
Dia de la familia II (11 Septiembre 2023)
Eventos Deportivos y Recreativos
Entrenamientos Deportivos (fechas distintas durante los tres meses)
Juegos Intercajas de la Confraternidad (16 al 21 de agosto)
Desvinculación Asistida Programa de Preparación para el Retiro del Servicio
Conferencia Adaptación al cambio organizacional (24 Julio)
Conferencia de preparación para el retiro. ( 28 agosto 2023)
Conferencias desvinculacion asistida próximos a pensionar (30 agosto a 2 septiembre)
Eventos Artísticos Artesanales 
viernes de la Super: Cine Foro (31 Agosto)
Inicio (26 de septiembre) Taller Alambrimo. 
Entorno laboral saludable
Pausas activas (Todos los dias del  mes de julio,Agosto, Septiembre)
Semana de la salud (Charla ataque de pánico, Charla estrés, Charla depresión)  semana comprendida (4 al 8 septiembre )
Bienestar Espirutual (4 Septiembre 2023)
Jornadas de vacunación (11 Septiembre)
pertenecia institucional (29 Septiembre 2023)</t>
  </si>
  <si>
    <t>Se esta actualizando el informe en relación al avance de las actividades,  se anexa informe de porcentaje   de ejecución.</t>
  </si>
  <si>
    <t>Se hizo reconocimiento publico como salario emocional de los mejores funcionarios  en el cumpleaños de la entidad el 29 de septiembre, por otro lado se solicitan los incentivos pecuniario  (para 6 personas) del periodo 2022, quedando en respuesta por parte de CAFAM la entrega de estos.</t>
  </si>
  <si>
    <t>Publicaciones del evento en redes sociales de la Entidad</t>
  </si>
  <si>
    <t xml:space="preserve">Se realiza: 1. Cronograma de actividades de los programas de vigilancia epidemiológico riesgo biomecánico, cardiovascular, riesgo psicosocial para ejecución de Unimsalud en el mes de julio, seguimiento a la implementación del cronograma de actividades de los programas de vigilancia epidemiológico, durante el mes de agosto y septiembre : Capacitación presencial y virtual sobre prevención de desórdenes musculoesquéleticos el 1 de agosto 2023 y capacitación Presencial y virtual sobre autocuidado y estilos de vida saludable el 15 de agosto 2023 
-Evaluaciones fisiocinéticas 6 y 7 septiembre por Unimsalud, capacitación presencial y virtual sobre cuidado de miembros inferiores el 5 de septiembre 2023, capacitación presencial y virtual sobre conciencia del autocuidado el 4 de septiembre 2023, capacitación presencial y virtual sobre prevención de la hipertensión arterial el 12 de septiembre 2023, capacitación presencial y virtual sobre manejo del estrés el 8 de septiembre 2023, tamizaje cardiovascular semana del 11 al 15 de septiembre.
2. Diseño pautas comunicativas de promoción y prevención sobre: En el mes de Julio sobre Hábitos Saludables, Consejos para tu salud cardiovascular, Beneficios de la actividad física, en el mes de agosto sobre: Inspecciones de puesto de trabajo, pausas activas visuales, recomendaciones para prevenir el sedentarismo, prevención de consumo de alcohol y sustancias psicoactivas, en el mes de septiembre sobre: invitación a las actividades de la semana de la seguridad y salud en el trabajo.
3. Implementación de la matriz de ausentismo laboral 2023 con la información suministrada por la entidad en el mes de julio, agosto y septiembre 2023.
4.Inducción de SST a los nuevos funcionarios de la entidad mediante capacitación presencial 27 de julio 2023 y 24 de agosto 2023.
4.Diseño de la matriz con la información actualizada de la entidad y las actividades para su implementación durante el mes de julio y se realiza su implementación en el mes de agosto y septiembre 2023.
5.Reunión con el asesor de ARL positiva para definir la continuidad del plan de trabajo 2023 el 25 de julio, 29 de agosto y 28 de septiembre del 2023
6. Actualización del anexo Guía de la política de teletrabajo de la entidad de la resolución 033 del 2023 durante el mes de julio 2023.
7.Reunión con la ARL positiva en donde se revisó el informe de accidentalidad de la entidad presentado por la ARL el 18 de julio 2023 y seguimiento de accidente laboral grave presentado en el 2023 el 25 de julio 2023.
8.Organización y seguimiento con la ARL de: capacitación sobre manejo de emergencias en la entidad el 26 de julio 2023 de forma presencial en la mañana y en la tarde virtual, capacitación sobre retroalimentación del manejo de emergencias en el evento sísmico el 22 de agosto 2023 de forma presencial, capacitación presencial sobre manejo de emergencias 13 de septiembre 2023.
9.Organización con la ARL de: capacitación sobre inspecciones de seguridad al Copasst el 18 de julio 2023, capacitación sobre investigación de accidentes de trabajo al Copasst el 29 de agosto 2023, los miembros del Copasst solo asiste 1 persona por lo que el asesor de la ARL la cancela y realiza auditoria sobre la gestión del Copasst.
10. Visita de inspección de seguridad por la ARL positiva el 2 de agosto 2023 en las instalaciones de la entidad.
11. Reunión para conformación de la brigada de emergencia de la entidad y firma de actas de compromiso el día 15 de agosto 2023 y capacitación para esta, sobre Funciones y responsabilidades y trabajo en equipo el día 18 de septiembre 2023.
12. Organización de las actividades de la semana de seguridad ya salud en el trabajo teniendo en cuenta las actividades descritas en los programas de vigilancia epidemiológica, y jornada de vacunación 11 de septiembre 2023 con la secretaria de salud.
13. Revisión de las tablas de retención documental del sistema de gestión de seguridad y salud en el trabajo el 15 de septiembre
14. Capacitación sobre resolución de conflictos y comunicación asertiva al Comité de convivencia laboral el 19 de septiembre 2023.
15.Medición de iluminación del séptimo piso por la ARL positiva el 28 de septiembre 2023 </t>
  </si>
  <si>
    <t>95%  de cumplimiento y 66%  de ejecución.</t>
  </si>
  <si>
    <t>Se esta actualizando el informe en relación al avance de las actividades,  se anexa informe.</t>
  </si>
  <si>
    <t>El procedimiento de conflicto de interés ya cuenta con Vbo. de la Oficina Asesora Jurídica.
Se envió correo el dia 26-09-2023 solicitando actualización del autodiagnóstico. 
Se envio el procedimiento de conflicto de interes a la alta direccion el dia 3 de agosto y se realizo una reiteracion el dia 26 de septiembre.
Se remitio pieza publicitaria al area de comunicaciones sobre el tema de conflicto de intereses. 
A la fecha no se presentó ninguna solicitud o reporte de estar incursos en algún impedimento y/o conflicto de intereses. </t>
  </si>
  <si>
    <t>Se hace seguimiento a la estrategria  en relación al avance de las actividades.  Ruta  GGTH:\2023\CONFLICTO DE INTERÉS</t>
  </si>
  <si>
    <t xml:space="preserve">Se realizó la revisión de las Historias Laborales activas, las cuales han sido actualizadas con la documentación que estaba pendiente de acuerdo a la documentación recibida.  Se  organizo  las carpetas y se retiro los documentos que se encontro con duplicidad, se anexaron los documentos faltantes, se organiza en orden cronológico para su posterior foliación.
Se realiza a diario  revisión en la plataforma ESIGNA., y se  descarga  documentos de la plataforma como(Resoluciones de   vacaciones, liquidaciones, prorrogas, de comisiones, incapacidades y evaluaciones de desempeño) del mes de jul  a Sep y se  imprime  la documentos de los funcionarios y se procede a ubicarlos en su respectiva carpeta. A la fecha hay 40 Historias Laborales activas al 100%.
también se incluyen documentos de fechas anteriores encontrados en el archivo  año 2022.
 A la fecha 30 de Septiembre de 2023, el de archivo esta en un 40%.  </t>
  </si>
  <si>
    <t xml:space="preserve">Las inducciones se  llevaron a cabo en las siguientes fechas:  27 de julio,  24 de agosto, en sep no se realizo debido a que no ingreso ningún funcionario. Se hizo la  oferta de 26 cursos de capacitación  a los funcionarios y contratistas en los diferentes ejes temáticos  con las siguientes  entidades CAFAM, CNSC, SENA, ESAP, DAFP; MINTIC, CÁMARA DE COMERCIO, COLOMBIA COMPRA EFICIENTE, SECRETARIA DE SALUD,  UNIV NACIO, MEXICO, LA DEFENSORÍA DEL PUEBLO, asi : JUL 3  cursos  (Innovación y experimentación en el sector público, Primer Respondiente, Capacitación superintendencias-EDL de los empleados de carrera,)  AGT 16  cursos (Adquisiciones ágiles y eficientes - Uso de la tienda virtual del estado Colombiano, Gestión integral de Servicio al ciudadano, Gestión integral de Servicio al ciudadano, Fortalecimiento de competencias funcionales y comportamentales, Introducción a BIG DATA.,Empleo público., Participación de las mujeres en la acción pública., Participación de las mujeres en la acción pública., Resolución de conflictos., Metodología de la innovación social., Capacitación e innovación, Comprensión de Lectura en Francés, Curso de Implementación de Estrategias de Innovación, Derechos Humanos y Empresa,  Análisis de Riesgos y Lavado de Activos, Lengua de Señas.  SEP   7 cursos (EMAE - Generalidades del Modelo de Abastecimiento Estratégico" y "SECOP II ,Primer Respondiente, Elaboración, Evaluación y Aprobación y Convalidación de tablas de retención documental, Dinámicas de los procesos de selección, Criterios para la adecuación o construcción de depósitos de archivo,Fundamentos básicos de gestión documental,Introducción a las Normas Internacionales del Trabajo). de los cuales se Inscribieron : 54  funcionarios y 23 contratista.,    El indicador de  capacitaciones ejecutadas / número de capacitaciones programadas  se tiene un avance a la fecha asi :    En el III TRIMESTRE 2023 (JUL A SEP 2023)  con el 15% de acuerdo a la programación y ejecución.
De 23 actividades del plan institucional de capacitación se han cumplido en totalidad 8, y se llevan 11 de ellas en un 75% (de los 12 meses de ejecución se han realizado en 9 meses).   CUMPLIMIENTO PIC = [ { (8*100%) + (11*75%) } /23] *100 = 70.6% 
</t>
  </si>
  <si>
    <t>ADRIANA GALVIS</t>
  </si>
  <si>
    <t>PATRICIA CARDENAS
MARCELA H. AGUILAR</t>
  </si>
  <si>
    <t>NELSON VELASQUEZ</t>
  </si>
  <si>
    <t>MARIA FERNANDA MARIN</t>
  </si>
  <si>
    <t>WILSON URIBE</t>
  </si>
  <si>
    <t xml:space="preserve"> MARTHA AURORA ACUÑA</t>
  </si>
  <si>
    <t xml:space="preserve">ADRIANA GALVIS </t>
  </si>
  <si>
    <t xml:space="preserve">ADRIANA GALVIS/ JOHANA GONZALEZ </t>
  </si>
  <si>
    <t xml:space="preserve">
Jornadas de sensibilización mediante cápsulas informativas referente al  nuevo Código General Disciplinario.</t>
  </si>
  <si>
    <t xml:space="preserve">(Numerador: Sensibilización mediante cápsulas informativas referentes al  Código General  Disciplinario realizada / Denominador:  sensibilización mediante cápsulas informativas referentes al  Código General Disciplinario programadas)*100
</t>
  </si>
  <si>
    <t>EMANUEL DE LA ROSA</t>
  </si>
  <si>
    <t>TODOS LOS PLANES</t>
  </si>
  <si>
    <t>AYLET RUBIO TORRES</t>
  </si>
  <si>
    <t>JESSICA PAOLA PARRA</t>
  </si>
  <si>
    <t>ANDREA RODRÍGUEZ/LINA PORRAS</t>
  </si>
  <si>
    <t>ANDREA RODRIGUEZ</t>
  </si>
  <si>
    <t>ANGELA MARIA ORTIZ</t>
  </si>
  <si>
    <t>ALEJANDRA FUENTES FONTECHA</t>
  </si>
  <si>
    <t>ERIKA JOAHANA QUINTERO</t>
  </si>
  <si>
    <t>YENCY ROMERO</t>
  </si>
  <si>
    <t>ADRIANA RAMIREZ</t>
  </si>
  <si>
    <t>YARLEIDY MOSQUERA</t>
  </si>
  <si>
    <t>ADRIANA SANCHEZ</t>
  </si>
  <si>
    <t>NELSON CARO</t>
  </si>
  <si>
    <t>JENNY MILENA COLLAZOS CARO</t>
  </si>
  <si>
    <t>Cronograma_FOSFEC 27.09.2023.pdf</t>
  </si>
  <si>
    <t>De acuerdo con los proyectos e iniciativas de la hoja de ruta de Arquitectura Empresarial se adelantan actividades relacionadas con:
- PRY-02-Inteligencia de negocios: Adición contrato 274 de 2022 para modelos de analítica de datos Fondo FOSFEC. Porcentaje de avance del plan 11%
- IN-6-Publicar en portal datos abiertos información seguimiento y gestión de las vigiladas. Contratación servicios para elaboración tableros de control gerenciales en SIGER
Contratista                      Obligación         Contrato
UT-GD-2022                                        $0                              247/2022
LatinoBI                                                    $0                              313/2023</t>
  </si>
  <si>
    <t>YISEL BARRIOS</t>
  </si>
  <si>
    <t>- Cumplimiento actividades definidas en el Plan de seguridad y privacidad de la información para la fecha de corte
- Para las actividades del primer trimestre, se definieron y aprobaron el plan de seguridad y el de tratamiento de riesgos
- Obligaciones con Recursos Vigencia 2023: $17.033.334
Contratista                                             Obligación        Contrato
CARLOS HERNAN MEDINA AYALA                  $5.366.667               149/2023
JOSE GREGORIO RODRIGUEZ                          $11.666.667               232/2023</t>
  </si>
  <si>
    <t>Seguimiento Plan Seguridad y Privacidad 2023.xlsx</t>
  </si>
  <si>
    <t>JUAN JOSÉ OLIVELLA</t>
  </si>
  <si>
    <t>- Corresponde a los registros en GLPI (software para la gestión de servicios de TI) y consecuente balance  de los Casos registrados por usuarios para servicios TI, a la fecha del corte.
Total casos recibidos GLPI: 5802
Total Número de casos atendidos, solucionados  GLPI: 5678</t>
  </si>
  <si>
    <t>SOPORTE CASOS GLPI 1ENE - 30SEP 2023.xlsx</t>
  </si>
  <si>
    <t>Proyecto_SIMON.pdf</t>
  </si>
  <si>
    <t>- Preparación Salida a producción de Registraduría ANI.
- Finalización validación reglas de negocio SIMON (1era parte)
- Publicar en producción desarrollo de Registraduría ANI
- Realizar el soporte Nivel 3 del aplicativo SIMON 2,0 y generar estadísticas
- Realizar seguimiento al Soporte de Nivel 1 de SIMON 2,0 y generar estadísticas
- Realizar seguimiento a las actividades recurrentes de base de datos
- Obligaciones con Recursos Vigencia 2023: $ 128,066,667
Contratista                                                       Obligaciones          Contrato
FREDDY YARNEY ROMERO MORENO                         $ 63,466,667                      028/2023
REINEL FERNANDO PUENTES MORENO                    $ 64,600,000                      006/2023</t>
  </si>
  <si>
    <t>HÉCTOR MATAMOROS</t>
  </si>
  <si>
    <t>MARÍA CRISTINA VILLAR</t>
  </si>
  <si>
    <t>- Actualización circular 002 del 2023​
- Dossier de Seguridad de la información​
- Filtro de  seguridad para usuarios ​
- Creación mallas Validadoras (población)​
- Paso a producción del contrato 274
- Obligaciones con Recursos Vigencia 2023: $ 314,500,008
Contratista                                            Obligaciones          Contrato
ANDRES EDUARDO ROLDAN MARTINEZ     $ 63,750,000                   023/2023
DAVID ANDRÉS ACERO MORENO                     $ 62,616,670                   059/2023
MARIA CRISTINA VILLAR NOVA                          $ 63,750,000                   017/2023
VICTOR ALFONSO DUARTE QUINTERO        $ 61,200,005                   080/2023
YUBER HERNAN ESPINOSA GOMEZ               $ 63,183,333                   036/2023
LatinoBI SAS                                                                                            $0                   313/2023</t>
  </si>
  <si>
    <t>Cronograma_Actividades_SIGER Septiembre2023.xlsx</t>
  </si>
  <si>
    <t>- Finalización proceso de certificados laborales básico
 - Finalización reporte del cargue de las Cajas de Compensación Familiar
- Avance cronograma de Automatizaciones 55%
- Obligaciones con Recursos Vigencia 2023: $ 97,853,333
Contratista                                                 Obligaciones                 Contrato
ARNOLD FABIÁN LEÓN DUEÑAS                                $ 13,560,000                             210/2023
JORGE ELIECER AMAYA RAMÍREZ                            $ 54,133,333                             137/2023
JUAN DAVID CASAS BELLO                                           $ 26,160,000                             065/2023
DUBAN FELIPE MARTINEZ VARGAS                           $ 4,000,000                             247/2023
JUAN DAVID CASAS BELLO                                            $15,360,000                             023/2023</t>
  </si>
  <si>
    <t>Cronograma_automatizaciones.pdf</t>
  </si>
  <si>
    <t>KIMBERLY PINZÓN</t>
  </si>
  <si>
    <t>Cumplimiento actividades definidas en el plan de trabajo para la fecha de corte
- Configuración cuentas de almacenamiento
- Definición de etiquetas
- Definición y proyección de costos
- Estimación de capacidad
- Arquitectura solución
- Parametrización de tiempos RTO y RPO
- Pruebas de ejecución y restauración
- Obligaciones con Recursos Vigencia 2023: $ 52,266,667
Contratista                                                Obligaciones    Contrato
SERGIO ADOLFO CARREÑO CASTILLO              $ 52,266,667          029/2023</t>
  </si>
  <si>
    <t>07-Plan_de_Trabajo-V2_BCRP.xlsx</t>
  </si>
  <si>
    <t>- Interoperar los datos del Ministerio de Educación Nacional correspondientes a: gestión de la matrícula de los alumnos de los establecimientos educativos oficiales (anexo 6A) y no oficiales (anexo 5A) de prescolar, básica y media del servicio SIMAT para el consumo por parte de la Superintendencia del Subsidio Familiar en los sistemas de información SIMON y SIGER.
- Obligaciones con Recursos Vigencia 2023: $ 118,616,663
Contratista                                          Obligaciones      Contrato
DIEGO ARMANDO FAJARDO PINZÓN            $56,000,000         108/2023
RAÚL ALBERTO RUIZ GARCÍA                           $ 62,616,663          054/2023</t>
  </si>
  <si>
    <t>O</t>
  </si>
  <si>
    <t>Alcance Interoperabilidad_.pdf</t>
  </si>
  <si>
    <t>RAÚL ALBERTO RUIZ</t>
  </si>
  <si>
    <t>- Cumplimiento actividades definidas en el plan de trabajo para la fecha de corte
- Avance cronograma de trabajo 29%
- Obligaciones con Recursos Vigencia 2023: $ 142,259,333
Contratista                                             Obligaciones      Contrato
ANGELA MILENA GUTIERREZ PATIÑO            $ 26,760,000                037/2023	 
DANIEL MAURICIO GOMEZ ARTEAGA             $ 38,733,333               184/2023
DIDIER SNEIDER CUERVO GOMEZ                    $ 51,800,000                  034/2023
NUMAR ALEXIS PEÑA QUEVEDO                      $ 24,966,000                 186/2023</t>
  </si>
  <si>
    <t>Soporte Servicio Ciudadano Dgital.xlsx</t>
  </si>
  <si>
    <t>- El sistema permitirá acceder al trámite para consultar y descargar el documento de respuesta de la PQRSF interpuesta ante la Superintendencia del Subsidio Familiar, de su interés.
- Obligaciones con Recursos Vigencia 2023: $ 62,616,663
Contratista                                                       Obligaciones          Contrato
HECTOR JOSE MATAMOROS RODRIGUEZ                  $ 62,616,663                     053/2023</t>
  </si>
  <si>
    <t>Alcance Carpeta Ciudadana.pdf</t>
  </si>
  <si>
    <t>Durante el período se realizaron los siguientes avances en relación con la construcción del documento metodológico "que contenga los métodos, herramientas analíticas, o procesos para realizar la evaluación de resultados y de impacto de programas y proyectos de las cajas de compensación familiar, el seguimiento y evaluación de proyectos presentados por las cajas de compensación familiar.":  se elaboró y se aprobó el plan de trabajo que contiene: el objetivo general y los objetivos específicos, el alcance, el planteamiento del problema, las partes por desarrollar (introducción, marco teórico, identificación de variables, formulación de indicadores, metodología de recopilación y análisis de datos, conclusiones), cronograma (que contempla 3 meses de elaboración), evaluación y diseño del documento.  Se adelanta  la proposición de la modificación de la circular externa y su anexo técnico.</t>
  </si>
  <si>
    <r>
      <t xml:space="preserve">• </t>
    </r>
    <r>
      <rPr>
        <b/>
        <sz val="11"/>
        <rFont val="Arial"/>
        <family val="2"/>
      </rPr>
      <t>Informes que adelantan la inspección y vigilancia de la gestión financiera y contable estados financieros de las CCF, con corte a 30 de junio de 2023</t>
    </r>
    <r>
      <rPr>
        <sz val="11"/>
        <rFont val="Arial"/>
        <family val="2"/>
      </rPr>
      <t xml:space="preserve">.
Entre las actividades adelantadas se realizaron las siguientes:
- Mediante memorando No. 3-2023-001698 del 02 de agosto y el N°3-2023-001734 del 14 de agosto de 2023 a cada colaborador de la Dirección de Gestión Financiera y Contable les fue asignadas las Cajas de Compensación Familiar (CCF), se establecieron fechas para la elaboración de cada uno de los informes por cada CCF y se creó un procedimiento genérico(PGEN) en el gestor documental de la entidad, para ir almacenando la información desarrollada por cada funcionario respecto a las evidencias entregadas por estas Corporaciones sobre los informes de los análisis financieros de cada CCF, fue iniciado desde el 2108/2023/PGEN, por cada Caja de Compensación se creó un expediente genérico para su seguimiento como se observa en los memorandos de asignación.
Los análisis a los estados financieros quedan en firme en el mes de octubre de 2023.
</t>
    </r>
  </si>
  <si>
    <t>18 (I TRIM (5) II TRIM (4), III TRIM (6), IV TRIM (3))</t>
  </si>
  <si>
    <t xml:space="preserve"> </t>
  </si>
  <si>
    <t>Plan de Acción V4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</si>
</sst>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 #,##0;[Red]\-&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 #,##0.000_);_(&quot;$&quot;\ * \(#,##0.000\);_(&quot;$&quot;\ * &quot;-&quot;??_);_(@_)"/>
    <numFmt numFmtId="165" formatCode="_(&quot;$&quot;\ * #,##0_);_(&quot;$&quot;\ * \(#,##0\);_(&quot;$&quot;\ * &quot;-&quot;??_);_(@_)"/>
    <numFmt numFmtId="166" formatCode="_-* #,##0_-;\-* #,##0_-;_-* &quot;-&quot;??_-;_-@_-"/>
    <numFmt numFmtId="167" formatCode="&quot;$&quot;\ #,##0"/>
    <numFmt numFmtId="168" formatCode="_-&quot;$&quot;\ * #,##0_-;\-&quot;$&quot;\ * #,##0_-;_-&quot;$&quot;\ * &quot;-&quot;??_-;_-@_-"/>
  </numFmts>
  <fonts count="11" x14ac:knownFonts="1">
    <font>
      <sz val="11"/>
      <color theme="1"/>
      <name val="Calibri"/>
      <family val="2"/>
      <scheme val="minor"/>
    </font>
    <font>
      <sz val="10"/>
      <name val="Arial"/>
      <family val="2"/>
    </font>
    <font>
      <sz val="11"/>
      <color theme="1"/>
      <name val="Calibri"/>
      <family val="2"/>
      <scheme val="minor"/>
    </font>
    <font>
      <sz val="10"/>
      <color theme="1"/>
      <name val="Calibri"/>
      <family val="2"/>
      <scheme val="minor"/>
    </font>
    <font>
      <u/>
      <sz val="11"/>
      <color theme="10"/>
      <name val="Calibri"/>
      <family val="2"/>
      <scheme val="minor"/>
    </font>
    <font>
      <sz val="11"/>
      <color rgb="FF9C5700"/>
      <name val="Calibri"/>
      <family val="2"/>
      <scheme val="minor"/>
    </font>
    <font>
      <sz val="11"/>
      <name val="Arial"/>
      <family val="2"/>
    </font>
    <font>
      <sz val="11"/>
      <color rgb="FF000000"/>
      <name val="Arial"/>
      <family val="2"/>
    </font>
    <font>
      <sz val="11"/>
      <color theme="1"/>
      <name val="Arial"/>
      <family val="2"/>
    </font>
    <font>
      <u/>
      <sz val="11"/>
      <name val="Arial"/>
      <family val="2"/>
    </font>
    <font>
      <b/>
      <sz val="11"/>
      <name val="Arial"/>
      <family val="2"/>
    </font>
  </fonts>
  <fills count="10">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rgb="FFFFFF00"/>
        <bgColor indexed="64"/>
      </patternFill>
    </fill>
    <fill>
      <patternFill patternType="solid">
        <fgColor theme="0"/>
        <bgColor rgb="FF000000"/>
      </patternFill>
    </fill>
    <fill>
      <patternFill patternType="solid">
        <fgColor theme="3" tint="0.59999389629810485"/>
        <bgColor indexed="64"/>
      </patternFill>
    </fill>
    <fill>
      <patternFill patternType="solid">
        <fgColor theme="2"/>
        <bgColor indexed="64"/>
      </patternFill>
    </fill>
    <fill>
      <patternFill patternType="solid">
        <fgColor rgb="FFFFEB9C"/>
      </patternFill>
    </fill>
    <fill>
      <patternFill patternType="solid">
        <fgColor theme="4"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3">
    <xf numFmtId="0" fontId="0" fillId="0" borderId="0"/>
    <xf numFmtId="0" fontId="1" fillId="0" borderId="0"/>
    <xf numFmtId="44" fontId="2"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2"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4" fillId="0" borderId="0" applyNumberFormat="0" applyFill="0" applyBorder="0" applyAlignment="0" applyProtection="0"/>
    <xf numFmtId="0" fontId="5" fillId="8" borderId="0" applyNumberFormat="0" applyBorder="0" applyAlignment="0" applyProtection="0"/>
  </cellStyleXfs>
  <cellXfs count="83">
    <xf numFmtId="0" fontId="0" fillId="0" borderId="0" xfId="0"/>
    <xf numFmtId="0" fontId="3" fillId="0" borderId="0" xfId="0" applyFont="1"/>
    <xf numFmtId="0" fontId="6" fillId="2" borderId="1" xfId="0" applyFont="1" applyFill="1" applyBorder="1" applyAlignment="1">
      <alignment horizontal="center" vertical="center" wrapText="1"/>
    </xf>
    <xf numFmtId="42" fontId="7" fillId="2" borderId="1" xfId="7" applyFont="1" applyFill="1" applyBorder="1" applyAlignment="1">
      <alignment horizontal="center" vertical="center"/>
    </xf>
    <xf numFmtId="0" fontId="6" fillId="5"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7" borderId="0" xfId="0" applyFont="1" applyFill="1" applyAlignment="1">
      <alignment horizontal="center" vertical="center"/>
    </xf>
    <xf numFmtId="0" fontId="8" fillId="0" borderId="0" xfId="0" applyFont="1"/>
    <xf numFmtId="0" fontId="8" fillId="0" borderId="0" xfId="0" applyFont="1" applyAlignment="1">
      <alignment horizontal="center" vertical="center"/>
    </xf>
    <xf numFmtId="0" fontId="6" fillId="9" borderId="0" xfId="0" applyFont="1" applyFill="1" applyAlignment="1">
      <alignment horizontal="center" vertical="center"/>
    </xf>
    <xf numFmtId="0" fontId="6" fillId="9" borderId="0" xfId="0" applyFont="1" applyFill="1" applyAlignment="1">
      <alignment vertical="center"/>
    </xf>
    <xf numFmtId="6" fontId="6" fillId="9" borderId="0" xfId="0" applyNumberFormat="1" applyFont="1" applyFill="1" applyAlignment="1">
      <alignment vertical="center"/>
    </xf>
    <xf numFmtId="164" fontId="6" fillId="9" borderId="0" xfId="0" applyNumberFormat="1" applyFont="1" applyFill="1" applyAlignment="1">
      <alignment horizontal="center" vertical="center"/>
    </xf>
    <xf numFmtId="165" fontId="6" fillId="9" borderId="0" xfId="0" applyNumberFormat="1" applyFont="1" applyFill="1" applyAlignment="1">
      <alignment vertical="center"/>
    </xf>
    <xf numFmtId="0" fontId="6" fillId="2" borderId="1" xfId="0" applyFont="1" applyFill="1" applyBorder="1" applyAlignment="1">
      <alignment horizontal="center" vertical="center"/>
    </xf>
    <xf numFmtId="42" fontId="6" fillId="2" borderId="1" xfId="7" applyFont="1" applyFill="1" applyBorder="1" applyAlignment="1">
      <alignment horizontal="center" vertical="center" wrapText="1"/>
    </xf>
    <xf numFmtId="9" fontId="6" fillId="2" borderId="1" xfId="0" applyNumberFormat="1" applyFont="1" applyFill="1" applyBorder="1" applyAlignment="1">
      <alignment horizontal="center" vertical="center"/>
    </xf>
    <xf numFmtId="42" fontId="6" fillId="2" borderId="1" xfId="7" applyFont="1" applyFill="1" applyBorder="1" applyAlignment="1">
      <alignment horizontal="center" vertical="center"/>
    </xf>
    <xf numFmtId="0" fontId="8" fillId="0" borderId="0" xfId="0" applyFont="1" applyAlignment="1">
      <alignment wrapText="1"/>
    </xf>
    <xf numFmtId="0" fontId="9" fillId="2" borderId="1" xfId="11" applyFont="1" applyFill="1" applyBorder="1" applyAlignment="1">
      <alignment horizontal="center" vertical="center" wrapText="1"/>
    </xf>
    <xf numFmtId="9" fontId="6" fillId="2" borderId="1" xfId="0" applyNumberFormat="1" applyFont="1" applyFill="1" applyBorder="1" applyAlignment="1">
      <alignment horizontal="center" vertical="center" wrapText="1"/>
    </xf>
    <xf numFmtId="0" fontId="6" fillId="2" borderId="1" xfId="12" applyFont="1" applyFill="1" applyBorder="1" applyAlignment="1">
      <alignment horizontal="center" vertical="center" wrapText="1"/>
    </xf>
    <xf numFmtId="0" fontId="6" fillId="2" borderId="1" xfId="0" quotePrefix="1" applyFont="1" applyFill="1" applyBorder="1" applyAlignment="1">
      <alignment horizontal="center" vertical="center" wrapText="1"/>
    </xf>
    <xf numFmtId="0" fontId="8" fillId="2" borderId="0" xfId="0" applyFont="1" applyFill="1" applyAlignment="1">
      <alignment wrapText="1"/>
    </xf>
    <xf numFmtId="9" fontId="7" fillId="2" borderId="1" xfId="0" applyNumberFormat="1" applyFont="1" applyFill="1" applyBorder="1" applyAlignment="1">
      <alignment horizontal="center" vertical="center" wrapText="1"/>
    </xf>
    <xf numFmtId="0" fontId="8" fillId="4" borderId="0" xfId="0" applyFont="1" applyFill="1" applyAlignment="1">
      <alignment wrapText="1"/>
    </xf>
    <xf numFmtId="9" fontId="6" fillId="2" borderId="1" xfId="8" applyFont="1" applyFill="1" applyBorder="1" applyAlignment="1">
      <alignment horizontal="center" vertical="center" wrapText="1"/>
    </xf>
    <xf numFmtId="0" fontId="8" fillId="2" borderId="0" xfId="0" applyFont="1" applyFill="1" applyAlignment="1">
      <alignment horizontal="center" vertical="center" wrapText="1"/>
    </xf>
    <xf numFmtId="0" fontId="8" fillId="0" borderId="0" xfId="0" applyFont="1" applyAlignment="1">
      <alignment horizontal="center" vertical="center" wrapText="1"/>
    </xf>
    <xf numFmtId="0" fontId="8" fillId="7" borderId="0" xfId="0" applyFont="1" applyFill="1" applyAlignment="1">
      <alignment horizontal="center" vertical="center" wrapText="1"/>
    </xf>
    <xf numFmtId="0" fontId="8" fillId="0" borderId="2" xfId="0" applyFont="1" applyBorder="1"/>
    <xf numFmtId="0" fontId="8" fillId="2" borderId="2" xfId="0" applyFont="1" applyFill="1" applyBorder="1" applyAlignment="1">
      <alignment horizontal="center" vertical="center"/>
    </xf>
    <xf numFmtId="0" fontId="8" fillId="2" borderId="2" xfId="0" applyFont="1" applyFill="1" applyBorder="1"/>
    <xf numFmtId="0" fontId="8" fillId="0" borderId="1" xfId="0" applyFont="1" applyBorder="1"/>
    <xf numFmtId="0" fontId="8" fillId="2" borderId="1" xfId="0" applyFont="1" applyFill="1" applyBorder="1" applyAlignment="1">
      <alignment horizontal="center" vertical="center"/>
    </xf>
    <xf numFmtId="0" fontId="8" fillId="2" borderId="1" xfId="0" applyFont="1" applyFill="1" applyBorder="1"/>
    <xf numFmtId="0" fontId="8" fillId="2" borderId="0" xfId="0" applyFont="1" applyFill="1" applyAlignment="1">
      <alignment horizontal="center" vertical="center"/>
    </xf>
    <xf numFmtId="0" fontId="8" fillId="2" borderId="0" xfId="0" applyFont="1" applyFill="1"/>
    <xf numFmtId="0" fontId="10" fillId="9" borderId="0" xfId="0" applyFont="1" applyFill="1" applyAlignment="1">
      <alignment horizontal="center" vertical="center" wrapText="1"/>
    </xf>
    <xf numFmtId="0" fontId="10" fillId="9" borderId="0" xfId="0" applyFont="1" applyFill="1" applyAlignment="1">
      <alignment horizontal="center" vertical="center"/>
    </xf>
    <xf numFmtId="0" fontId="10" fillId="6" borderId="1" xfId="0" applyFont="1" applyFill="1" applyBorder="1" applyAlignment="1">
      <alignment horizontal="center" vertical="center" wrapText="1"/>
    </xf>
    <xf numFmtId="41" fontId="10" fillId="6" borderId="1" xfId="3" applyFont="1" applyFill="1" applyBorder="1" applyAlignment="1">
      <alignment horizontal="center" vertical="center" wrapText="1"/>
    </xf>
    <xf numFmtId="165" fontId="10" fillId="6" borderId="1" xfId="4" applyNumberFormat="1" applyFont="1" applyFill="1" applyBorder="1" applyAlignment="1">
      <alignment horizontal="center" vertical="center" wrapText="1"/>
    </xf>
    <xf numFmtId="166" fontId="10" fillId="6" borderId="1" xfId="4" applyNumberFormat="1" applyFont="1" applyFill="1" applyBorder="1" applyAlignment="1">
      <alignment horizontal="center" vertical="center" wrapText="1"/>
    </xf>
    <xf numFmtId="42" fontId="10" fillId="6" borderId="1" xfId="7"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164" fontId="6" fillId="2" borderId="1" xfId="2" applyNumberFormat="1" applyFont="1" applyFill="1" applyBorder="1" applyAlignment="1">
      <alignment horizontal="center" vertical="center" wrapText="1"/>
    </xf>
    <xf numFmtId="0" fontId="6" fillId="2" borderId="1" xfId="0" applyFont="1" applyFill="1" applyBorder="1" applyAlignment="1">
      <alignment vertical="center" wrapText="1"/>
    </xf>
    <xf numFmtId="14" fontId="6" fillId="2" borderId="1" xfId="0" applyNumberFormat="1" applyFont="1" applyFill="1" applyBorder="1" applyAlignment="1">
      <alignment vertical="center" wrapText="1"/>
    </xf>
    <xf numFmtId="165" fontId="6" fillId="2" borderId="1" xfId="2" applyNumberFormat="1" applyFont="1" applyFill="1" applyBorder="1" applyAlignment="1">
      <alignment vertical="center" wrapText="1"/>
    </xf>
    <xf numFmtId="0" fontId="6" fillId="2" borderId="1" xfId="0" applyFont="1" applyFill="1" applyBorder="1" applyAlignment="1">
      <alignment horizontal="left" vertical="center" wrapText="1"/>
    </xf>
    <xf numFmtId="165" fontId="6" fillId="2" borderId="1" xfId="2" applyNumberFormat="1" applyFont="1" applyFill="1" applyBorder="1" applyAlignment="1">
      <alignment horizontal="center" vertical="center" wrapText="1"/>
    </xf>
    <xf numFmtId="165" fontId="6" fillId="2" borderId="1" xfId="0" applyNumberFormat="1" applyFont="1" applyFill="1" applyBorder="1" applyAlignment="1">
      <alignment horizontal="center" vertical="center" wrapText="1"/>
    </xf>
    <xf numFmtId="14" fontId="6" fillId="2" borderId="1" xfId="0" applyNumberFormat="1" applyFont="1" applyFill="1" applyBorder="1" applyAlignment="1">
      <alignment horizontal="left" vertical="center" wrapText="1"/>
    </xf>
    <xf numFmtId="164" fontId="6" fillId="2" borderId="1" xfId="2" applyNumberFormat="1" applyFont="1" applyFill="1" applyBorder="1" applyAlignment="1">
      <alignment horizontal="center" vertical="center"/>
    </xf>
    <xf numFmtId="165" fontId="6" fillId="2" borderId="1" xfId="2" applyNumberFormat="1" applyFont="1" applyFill="1" applyBorder="1" applyAlignment="1">
      <alignment horizontal="center" vertical="center"/>
    </xf>
    <xf numFmtId="42" fontId="6" fillId="2" borderId="1" xfId="7" applyFont="1" applyFill="1" applyBorder="1" applyAlignment="1">
      <alignment vertical="center"/>
    </xf>
    <xf numFmtId="42" fontId="6" fillId="2" borderId="1" xfId="7" applyFont="1" applyFill="1" applyBorder="1" applyAlignment="1">
      <alignment vertical="center" wrapText="1"/>
    </xf>
    <xf numFmtId="165" fontId="6" fillId="2" borderId="1" xfId="0" applyNumberFormat="1" applyFont="1" applyFill="1" applyBorder="1" applyAlignment="1">
      <alignment horizontal="left" vertical="center" wrapText="1"/>
    </xf>
    <xf numFmtId="14" fontId="6" fillId="2" borderId="1" xfId="0" applyNumberFormat="1" applyFont="1" applyFill="1" applyBorder="1" applyAlignment="1">
      <alignment horizontal="left" vertical="center"/>
    </xf>
    <xf numFmtId="167" fontId="6" fillId="2" borderId="1" xfId="0" applyNumberFormat="1" applyFont="1" applyFill="1" applyBorder="1" applyAlignment="1">
      <alignment horizontal="left" vertical="center" wrapText="1"/>
    </xf>
    <xf numFmtId="165" fontId="6" fillId="2" borderId="1" xfId="2" applyNumberFormat="1" applyFont="1" applyFill="1" applyBorder="1" applyAlignment="1">
      <alignment horizontal="left" vertical="center" wrapText="1"/>
    </xf>
    <xf numFmtId="168" fontId="6" fillId="2" borderId="1" xfId="2" applyNumberFormat="1" applyFont="1" applyFill="1" applyBorder="1" applyAlignment="1">
      <alignment horizontal="left" vertical="center" wrapText="1"/>
    </xf>
    <xf numFmtId="14" fontId="6" fillId="2" borderId="1" xfId="0" applyNumberFormat="1" applyFont="1" applyFill="1" applyBorder="1" applyAlignment="1">
      <alignment vertical="center"/>
    </xf>
    <xf numFmtId="0" fontId="6" fillId="2" borderId="1" xfId="0" applyFont="1" applyFill="1" applyBorder="1" applyAlignment="1">
      <alignment vertical="center"/>
    </xf>
    <xf numFmtId="9" fontId="6" fillId="2" borderId="1" xfId="0" applyNumberFormat="1" applyFont="1" applyFill="1" applyBorder="1" applyAlignment="1">
      <alignment vertical="center" wrapText="1"/>
    </xf>
    <xf numFmtId="9" fontId="6" fillId="2" borderId="1" xfId="8" applyFont="1" applyFill="1" applyBorder="1" applyAlignment="1">
      <alignment vertical="center" wrapText="1"/>
    </xf>
    <xf numFmtId="42" fontId="8" fillId="0" borderId="0" xfId="7" applyFont="1" applyAlignment="1">
      <alignment horizontal="center" vertical="center"/>
    </xf>
    <xf numFmtId="42" fontId="8" fillId="0" borderId="0" xfId="7" applyFont="1" applyAlignment="1">
      <alignment horizontal="center" vertical="center" wrapText="1"/>
    </xf>
    <xf numFmtId="0" fontId="10" fillId="9" borderId="0" xfId="0" applyFont="1" applyFill="1" applyAlignment="1">
      <alignment vertical="center"/>
    </xf>
    <xf numFmtId="41" fontId="10" fillId="6" borderId="1" xfId="3" applyFont="1" applyFill="1" applyBorder="1" applyAlignment="1">
      <alignment vertical="center" wrapText="1"/>
    </xf>
    <xf numFmtId="166" fontId="6" fillId="2" borderId="1" xfId="5" applyNumberFormat="1" applyFont="1" applyFill="1" applyBorder="1" applyAlignment="1">
      <alignment vertical="center" wrapText="1"/>
    </xf>
    <xf numFmtId="166" fontId="6" fillId="2" borderId="1" xfId="5" applyNumberFormat="1" applyFont="1" applyFill="1" applyBorder="1" applyAlignment="1">
      <alignment vertical="center"/>
    </xf>
    <xf numFmtId="41" fontId="6" fillId="2" borderId="1" xfId="6" applyFont="1" applyFill="1" applyBorder="1" applyAlignment="1">
      <alignment vertical="center"/>
    </xf>
    <xf numFmtId="49" fontId="6" fillId="2" borderId="1" xfId="0" applyNumberFormat="1" applyFont="1" applyFill="1" applyBorder="1" applyAlignment="1">
      <alignment vertical="center" wrapText="1"/>
    </xf>
    <xf numFmtId="10" fontId="6" fillId="2" borderId="1" xfId="5" applyNumberFormat="1" applyFont="1" applyFill="1" applyBorder="1" applyAlignment="1">
      <alignment vertical="center" wrapText="1"/>
    </xf>
    <xf numFmtId="0" fontId="8" fillId="0" borderId="0" xfId="0" applyFont="1" applyAlignment="1">
      <alignment vertical="center" wrapText="1"/>
    </xf>
    <xf numFmtId="0" fontId="8" fillId="0" borderId="0" xfId="0" applyFont="1" applyAlignment="1">
      <alignment vertical="center"/>
    </xf>
    <xf numFmtId="0" fontId="10" fillId="3" borderId="0" xfId="0" applyFont="1" applyFill="1" applyAlignment="1">
      <alignment horizontal="center" wrapText="1"/>
    </xf>
    <xf numFmtId="0" fontId="10" fillId="3" borderId="0" xfId="0" applyFont="1" applyFill="1" applyAlignment="1">
      <alignment horizontal="center" vertical="center" wrapText="1"/>
    </xf>
    <xf numFmtId="0" fontId="10" fillId="9" borderId="1" xfId="0" applyFont="1" applyFill="1" applyBorder="1" applyAlignment="1">
      <alignment horizontal="center" vertical="center" wrapText="1"/>
    </xf>
    <xf numFmtId="42" fontId="10" fillId="9" borderId="1" xfId="7" applyFont="1" applyFill="1" applyBorder="1" applyAlignment="1">
      <alignment horizontal="center" vertical="center" wrapText="1"/>
    </xf>
    <xf numFmtId="41" fontId="10" fillId="9" borderId="1" xfId="6" applyFont="1" applyFill="1" applyBorder="1" applyAlignment="1">
      <alignment horizontal="center" wrapText="1"/>
    </xf>
  </cellXfs>
  <cellStyles count="13">
    <cellStyle name="Hipervínculo" xfId="11" builtinId="8"/>
    <cellStyle name="Millares" xfId="5" builtinId="3"/>
    <cellStyle name="Millares [0]" xfId="6" builtinId="6"/>
    <cellStyle name="Millares [0] 2" xfId="3" xr:uid="{00000000-0005-0000-0000-000003000000}"/>
    <cellStyle name="Millares 2" xfId="4" xr:uid="{00000000-0005-0000-0000-000004000000}"/>
    <cellStyle name="Millares 3" xfId="9" xr:uid="{00000000-0005-0000-0000-000005000000}"/>
    <cellStyle name="Moneda" xfId="2" builtinId="4"/>
    <cellStyle name="Moneda [0]" xfId="7" builtinId="7"/>
    <cellStyle name="Moneda 2" xfId="10" xr:uid="{00000000-0005-0000-0000-000008000000}"/>
    <cellStyle name="Neutral" xfId="12" builtinId="28"/>
    <cellStyle name="Normal" xfId="0" builtinId="0"/>
    <cellStyle name="Normal 2" xfId="1" xr:uid="{00000000-0005-0000-0000-00000A000000}"/>
    <cellStyle name="Porcentaje" xfId="8"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796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 Type="http://schemas.openxmlformats.org/officeDocument/2006/relationships/externalLink" Target="externalLinks/externalLink1.xml"/><Relationship Id="rId21" Type="http://schemas.openxmlformats.org/officeDocument/2006/relationships/sharedStrings" Target="sharedStrings.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uricio%20Marquez/OneDrive/Escritorio/SSF%202022%20OAP/TRABAJO%20SSF%20202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natalia/Desktop/Users/natalia/Library/Containers/com.microsoft.Excel/Data/Documents/C:/Users/latehortuaj/Downloads/Formulaci&#243;n%20Plan%20de%20Acci&#243;n%202023%20Comunicaciones%20Ajustado%2002122022%20(1)%20(4).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natalia/Desktop/Users/natalia/Library/Containers/com.microsoft.Excel/Data/Documents/D:/Desktop/PEDROJOSE/Nueva%20carpeta/ssf/PLANES%20DE%20ACCION%20APROBADOS/SSF-PA-2023-5.%20OFICINA%20DE%20CONTROL%20INTERNO.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natalia/Desktop/Users/natalia/Library/Containers/com.microsoft.Excel/Data/Documents/D:/Desktop/PEDROJOSE/Nueva%20carpeta/ssf/PLANES%20DE%20ACCION%20APROBADOS/SSF-PA-2023-4.%20OFICINA%20TECNOLOGIAS%20DE%20LA%20INFORMACI&#211;N%20Y%20LAS%20TELECOMUNICACIONES.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natalia/Desktop/Users/natalia/Library/Containers/com.microsoft.Excel/Data/Documents/D:/Desktop/PEDROJOSE/Nueva%20carpeta/ssf/PLANES%20DE%20ACCION%20APROBADOS/SSF-PA-2023-2.%20OFICINA%20ASESORA%20DE%20PLANEACION.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natalia/Desktop/Users/natalia/Library/Containers/com.microsoft.Excel/Data/Documents/D:/Descargas/Propuesta%20Formulaci&#243;n%20Plan%20de%20Acci&#243;n%202023%20(AE)%20(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natalia/Library/Containers/com.microsoft.Excel/Data/Documents/D:/Desktop/PEDROJOSE/Nueva%20carpeta/ssf/PLANES%20DE%20ACCION%20APROBADOS/SSF-PA-2023-9.%20SUPERINTENDENCIA%20DELEGADA%20PARA%20ESTUDIOS%20ESPECIALES%20Y%20EVALUACION%20DE%20PROYECTOS.slk.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natalia/Desktop/Users/natalia/Library/Containers/com.microsoft.Excel/Data/Documents/C:/Users/latehortuaj/Downloads/Formulaci&#243;n%20Plan%20de%20Acci&#243;n%202023%20gesti&#243;n%20financiera%202dic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atalia/Desktop/Users/natalia/Library/Containers/com.microsoft.Excel/Data/Documents/D:/Descargas/CONSTRUCCION%20PLAN%20DE%20ACCION%202023%20(3)%20para%20entregar%20doctor%20freddy%207L%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atalia/Desktop/Users/natalia/Library/Containers/com.microsoft.Excel/Data/Documents/C:/Users/latehortuaj/Downloads/Plantilla%20Formulaci&#243;n%20Plan%20de%20Acci&#243;n%202023%20VF%20(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natalia/Desktop/Users/natalia/Library/Containers/com.microsoft.Excel/Data/Documents/C:/Users/latehortuaj/Downloads/Plan%20de%20acci&#243;n%20del%20Grupo%20de%20Control%20Interno%20Disciplinario.%201dic2022%20(1)%2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atalia/Desktop/Users/natalia/Library/Containers/com.microsoft.Excel/Data/Documents/C:/Users/latehortuaj/Downloads/Plantilla%20Formulaci&#243;n%20Plan%20de%20Acci&#243;n%202023%20VF%20(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natalia/Desktop/Users/natalia/Library/Containers/com.microsoft.Excel/Data/Documents/C:/Users/latehortuaj/Desktop/planeacion%20para%20el%20doctor%20fredy/Plan%20Formulacci&#243;n%20Recursos%20humanos%201diciembre2022%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natalia/Desktop/Users/natalia/Library/Containers/com.microsoft.Excel/Data/Documents/D:/Desktop/PEDROJOSE/Nueva%20carpeta/ssf/PLANES%20DE%20ACCION%20APROBADOS/SSF-PA-2023-7.%20SUPERINTENDENCIA%20DELEGADA%20PARA%20LA%20GESTION.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natalia/Desktop/Users/natalia/Library/Containers/com.microsoft.Excel/Data/Documents/D:/Desktop/PEDROJOSE/Nueva%20carpeta/ssf/PLANES%20DE%20ACCION%20APROBADOS/SSF-PA-2023-8.%20SUPERINTENDENCIA%20DELEGADA%20MEDIDAS%20ESPECIALES.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natalia/Desktop/Users/natalia/Library/Containers/com.microsoft.Excel/Data/Documents/D:/Descargas/SSF-PA-2023-OPU%20POR%20APROBAC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final"/>
      <sheetName val="ObSectoriales"/>
      <sheetName val="Objetivos"/>
      <sheetName val="Estrategias"/>
      <sheetName val="Procesos"/>
      <sheetName val="DimensionesMIPG"/>
      <sheetName val="PolíticasMIPG"/>
      <sheetName val="Planes612"/>
      <sheetName val="Dependencias"/>
      <sheetName val="TipoIndicador"/>
      <sheetName val="Frecuencia"/>
    </sheetNames>
    <sheetDataSet>
      <sheetData sheetId="0" refreshError="1"/>
      <sheetData sheetId="1" refreshError="1">
        <row r="2">
          <cell r="A2" t="str">
            <v>5. Desarrollar acciones de inspección, vigilancia y control con el fin de dar cumplimiento a las normas legales, reglamentarias y convencionales en materia de trabajo decente</v>
          </cell>
        </row>
        <row r="3">
          <cell r="A3" t="str">
            <v>6. Fortalecer las instituciones del Sector Trabajo y la rendición de cuentas en ejercicio del Buen Gobierno, en búsqueda de la modernización, eficiencia, eficacia y la transparencia</v>
          </cell>
        </row>
        <row r="4">
          <cell r="A4" t="str">
            <v>N/A</v>
          </cell>
        </row>
      </sheetData>
      <sheetData sheetId="2" refreshError="1">
        <row r="2">
          <cell r="B2" t="str">
            <v>OE_1</v>
          </cell>
        </row>
        <row r="3">
          <cell r="B3" t="str">
            <v>OE_2</v>
          </cell>
        </row>
        <row r="4">
          <cell r="B4" t="str">
            <v>OE_3</v>
          </cell>
        </row>
        <row r="5">
          <cell r="B5" t="str">
            <v>OE_4</v>
          </cell>
        </row>
        <row r="6">
          <cell r="B6" t="str">
            <v>N/A</v>
          </cell>
        </row>
      </sheetData>
      <sheetData sheetId="3" refreshError="1"/>
      <sheetData sheetId="4" refreshError="1">
        <row r="2">
          <cell r="B2" t="str">
            <v>Direccionamiento Estratégico</v>
          </cell>
        </row>
        <row r="3">
          <cell r="B3" t="str">
            <v>Planeación Institucional</v>
          </cell>
        </row>
        <row r="4">
          <cell r="B4" t="str">
            <v>Generación Estadística del SSF</v>
          </cell>
        </row>
        <row r="5">
          <cell r="B5" t="str">
            <v>Comunicación Pública</v>
          </cell>
        </row>
        <row r="6">
          <cell r="B6" t="str">
            <v>Control Financiero Contable de las CCF</v>
          </cell>
        </row>
        <row r="7">
          <cell r="B7" t="str">
            <v>Evaluación de Gestión de CCF</v>
          </cell>
        </row>
        <row r="8">
          <cell r="B8" t="str">
            <v>Visita a Entes Vigilados</v>
          </cell>
        </row>
        <row r="9">
          <cell r="B9" t="str">
            <v>Estudios Especiales y Evaluación de Proyectos</v>
          </cell>
        </row>
        <row r="10">
          <cell r="B10" t="str">
            <v>Control Legal de CCF</v>
          </cell>
        </row>
        <row r="11">
          <cell r="B11" t="str">
            <v>Interacción con el Ciudadano</v>
          </cell>
        </row>
        <row r="12">
          <cell r="B12" t="str">
            <v>Gestión de Sistemas de Información</v>
          </cell>
        </row>
        <row r="13">
          <cell r="B13" t="str">
            <v>Gestión Documental</v>
          </cell>
        </row>
        <row r="14">
          <cell r="B14" t="str">
            <v>Procesos Disciplinarios</v>
          </cell>
        </row>
        <row r="15">
          <cell r="B15" t="str">
            <v>Gestión Juridica</v>
          </cell>
        </row>
        <row r="16">
          <cell r="B16" t="str">
            <v>Gestión Financiera y Presupuestal</v>
          </cell>
        </row>
        <row r="17">
          <cell r="B17" t="str">
            <v>Contratación Administrativa</v>
          </cell>
        </row>
        <row r="18">
          <cell r="B18" t="str">
            <v>Recursos Físicos</v>
          </cell>
        </row>
        <row r="19">
          <cell r="B19" t="str">
            <v>Almacén e Inventario</v>
          </cell>
        </row>
        <row r="20">
          <cell r="B20" t="str">
            <v>Notificaciones y Certificaciones</v>
          </cell>
        </row>
        <row r="21">
          <cell r="B21" t="str">
            <v>Gestión del Talento Humano</v>
          </cell>
        </row>
        <row r="22">
          <cell r="B22" t="str">
            <v>Evaluación y Control</v>
          </cell>
        </row>
        <row r="23">
          <cell r="B23" t="str">
            <v>N/A</v>
          </cell>
        </row>
      </sheetData>
      <sheetData sheetId="5" refreshError="1">
        <row r="2">
          <cell r="B2" t="str">
            <v>Talento_Humano</v>
          </cell>
        </row>
        <row r="3">
          <cell r="B3" t="str">
            <v>Direccionamiento_Estratégico_y_Planeación</v>
          </cell>
        </row>
        <row r="4">
          <cell r="B4" t="str">
            <v>Gestión_con_Valores_para_Resultados</v>
          </cell>
        </row>
        <row r="5">
          <cell r="B5" t="str">
            <v>Evaluación_de_Resultados</v>
          </cell>
        </row>
        <row r="6">
          <cell r="B6" t="str">
            <v>Información_y_Comunicación</v>
          </cell>
        </row>
        <row r="7">
          <cell r="B7" t="str">
            <v xml:space="preserve">Gestión_del_Conocimiento_y_la_Innovación </v>
          </cell>
        </row>
        <row r="8">
          <cell r="B8" t="str">
            <v>Control_Interno</v>
          </cell>
        </row>
        <row r="9">
          <cell r="B9" t="str">
            <v>N/A</v>
          </cell>
        </row>
      </sheetData>
      <sheetData sheetId="6" refreshError="1"/>
      <sheetData sheetId="7" refreshError="1"/>
      <sheetData sheetId="8" refreshError="1">
        <row r="2">
          <cell r="B2" t="str">
            <v>Despacho Superintendente del Subsidio Familiar</v>
          </cell>
        </row>
        <row r="3">
          <cell r="B3" t="str">
            <v>Oficina Asesora de Planeación</v>
          </cell>
        </row>
        <row r="4">
          <cell r="B4" t="str">
            <v>Oficina Jurídica</v>
          </cell>
        </row>
        <row r="5">
          <cell r="B5" t="str">
            <v>Oficina de las Tecnologías de Información y Comunicación</v>
          </cell>
        </row>
        <row r="6">
          <cell r="B6" t="str">
            <v>Oficina de Control Interno</v>
          </cell>
        </row>
        <row r="7">
          <cell r="B7" t="str">
            <v>Secretaría General</v>
          </cell>
        </row>
        <row r="8">
          <cell r="B8" t="str">
            <v>Oficina de Protección y Atención al Usuario</v>
          </cell>
        </row>
        <row r="9">
          <cell r="B9" t="str">
            <v>Superintendencia Delegada para Estudios Especiales y Evaluación de Proyectos</v>
          </cell>
        </row>
        <row r="10">
          <cell r="B10" t="str">
            <v>Superintendencia Delegada para la Gestión</v>
          </cell>
        </row>
        <row r="11">
          <cell r="B11" t="str">
            <v>Superintendencia Delegada para la Responsabilidad Administrativa y Medidas Especiales</v>
          </cell>
        </row>
      </sheetData>
      <sheetData sheetId="9" refreshError="1">
        <row r="2">
          <cell r="B2" t="str">
            <v>Eficacia/Producto</v>
          </cell>
        </row>
        <row r="3">
          <cell r="B3" t="str">
            <v>Eficiencia/Gestión</v>
          </cell>
        </row>
        <row r="4">
          <cell r="B4" t="str">
            <v>Efectividad/Resultado</v>
          </cell>
        </row>
      </sheetData>
      <sheetData sheetId="10" refreshError="1">
        <row r="2">
          <cell r="B2" t="str">
            <v>Mensual</v>
          </cell>
        </row>
        <row r="3">
          <cell r="B3" t="str">
            <v>Trimestral</v>
          </cell>
        </row>
        <row r="4">
          <cell r="B4" t="str">
            <v>Semestral</v>
          </cell>
        </row>
        <row r="5">
          <cell r="B5" t="str">
            <v>Anual</v>
          </cell>
        </row>
        <row r="6">
          <cell r="B6" t="str">
            <v>Cuatrimestral</v>
          </cell>
        </row>
        <row r="7">
          <cell r="B7" t="str">
            <v>Bimestral</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ssf.gov.co/transparencia/normatividad/sujetos-obligados-del-orden-nacional/resoluciones" TargetMode="External"/><Relationship Id="rId3" Type="http://schemas.openxmlformats.org/officeDocument/2006/relationships/hyperlink" Target="https://fb.watch/niWFNW6Tj8/" TargetMode="External"/><Relationship Id="rId7" Type="http://schemas.openxmlformats.org/officeDocument/2006/relationships/hyperlink" Target="https://ssfgov-my.sharepoint.com/:f:/r/personal/jgonzalezp_ssf_gov_co/Documents/CONTRATOS/DANIEL%20ARTURO%20MONCADA%20PIRANEQUE%20CONTRATO%20No.%20141%20DE%202023/Soportes%20Gesti%C3%B3n%20Contrato?csf=1&amp;web=1&amp;e=EXHtb3" TargetMode="External"/><Relationship Id="rId2" Type="http://schemas.openxmlformats.org/officeDocument/2006/relationships/hyperlink" Target="https://www.ssf.gov.co/web/guest/transparencia/planeacion/pol%C3%ADticas-estrategias-y-manuales/estrategias/estrategia-de-comunicaciones" TargetMode="External"/><Relationship Id="rId1" Type="http://schemas.openxmlformats.org/officeDocument/2006/relationships/hyperlink" Target="https://www.youtube.com/watch?v=oPMF8sU3rwk" TargetMode="External"/><Relationship Id="rId6" Type="http://schemas.openxmlformats.org/officeDocument/2006/relationships/hyperlink" Target="https://ssfgov-my.sharepoint.com/:f:/r/personal/jgonzalezp_ssf_gov_co/Documents/CONTRATOS/DANIEL%20ARTURO%20MONCADA%20PIRANEQUE%20CONTRATO%20No.%20141%20DE%202023/Soportes%20Gesti%C3%B3n%20Contrato?csf=1&amp;web=1&amp;e=EXHtb3" TargetMode="External"/><Relationship Id="rId11" Type="http://schemas.openxmlformats.org/officeDocument/2006/relationships/printerSettings" Target="../printerSettings/printerSettings1.bin"/><Relationship Id="rId5" Type="http://schemas.openxmlformats.org/officeDocument/2006/relationships/hyperlink" Target="https://www.ssf.gov.co/web/guest/capsulas-ciudadanas-2023" TargetMode="External"/><Relationship Id="rId10" Type="http://schemas.openxmlformats.org/officeDocument/2006/relationships/hyperlink" Target="https://www.ssf.gov.co/web/guest/publicaci%C3%B3n-de-la-informaci%C3%B3n-contractual-2023" TargetMode="External"/><Relationship Id="rId4" Type="http://schemas.openxmlformats.org/officeDocument/2006/relationships/hyperlink" Target="https://ssfgov-my.sharepoint.com/:f:/g/personal/dmoncadap_ssf_gov_co/EnMVk3slC6RPh8ugcksd990BlzGmjwXrD0kke_ZFbWUB4g?e=AHseMj" TargetMode="External"/><Relationship Id="rId9" Type="http://schemas.openxmlformats.org/officeDocument/2006/relationships/hyperlink" Target="https://www.ssf.gov.co/web/guest/transparencia/presupuesto/ejecucion-presupuestal-historica-anual/presupuesto-de-gast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N1161"/>
  <sheetViews>
    <sheetView tabSelected="1" zoomScale="70" zoomScaleNormal="70" workbookViewId="0">
      <selection activeCell="H8" sqref="H8"/>
    </sheetView>
  </sheetViews>
  <sheetFormatPr baseColWidth="10" defaultColWidth="11.42578125" defaultRowHeight="14.25" x14ac:dyDescent="0.2"/>
  <cols>
    <col min="1" max="1" width="11.5703125" style="7" customWidth="1"/>
    <col min="2" max="2" width="40.85546875" style="36" customWidth="1"/>
    <col min="3" max="3" width="13.85546875" style="37" customWidth="1"/>
    <col min="4" max="4" width="45" style="36" customWidth="1"/>
    <col min="5" max="5" width="42.42578125" style="36" customWidth="1"/>
    <col min="6" max="6" width="17.140625" style="7" customWidth="1"/>
    <col min="7" max="7" width="21.140625" style="7" customWidth="1"/>
    <col min="8" max="8" width="20.42578125" style="7" customWidth="1"/>
    <col min="9" max="9" width="19.5703125" style="7" customWidth="1"/>
    <col min="10" max="10" width="39.140625" style="8" customWidth="1"/>
    <col min="11" max="11" width="11.42578125" style="7"/>
    <col min="12" max="12" width="15.85546875" style="7" customWidth="1"/>
    <col min="13" max="13" width="14.85546875" style="7" customWidth="1"/>
    <col min="14" max="14" width="20.28515625" style="8" customWidth="1"/>
    <col min="15" max="15" width="18.42578125" style="7" customWidth="1"/>
    <col min="16" max="16" width="14.42578125" style="7" customWidth="1"/>
    <col min="17" max="17" width="11.42578125" style="7"/>
    <col min="18" max="18" width="11.42578125" style="77"/>
    <col min="19" max="19" width="19.140625" style="8" customWidth="1"/>
    <col min="20" max="20" width="26.140625" style="8" customWidth="1"/>
    <col min="21" max="21" width="14.42578125" style="7" customWidth="1"/>
    <col min="22" max="22" width="16.5703125" style="7" customWidth="1"/>
    <col min="23" max="23" width="22.85546875" style="7" customWidth="1"/>
    <col min="24" max="24" width="27.5703125" style="7" customWidth="1"/>
    <col min="25" max="25" width="62.42578125" style="6" customWidth="1"/>
    <col min="26" max="26" width="43.28515625" style="8" customWidth="1"/>
    <col min="27" max="27" width="24.85546875" style="67" customWidth="1"/>
    <col min="28" max="28" width="93.42578125" style="8" customWidth="1"/>
    <col min="29" max="29" width="32.85546875" style="8" customWidth="1"/>
    <col min="30" max="16384" width="11.42578125" style="7"/>
  </cols>
  <sheetData>
    <row r="2" spans="1:29" ht="75" customHeight="1" x14ac:dyDescent="0.25">
      <c r="A2" s="78" t="s">
        <v>586</v>
      </c>
      <c r="B2" s="78"/>
      <c r="C2" s="78"/>
      <c r="D2" s="78"/>
      <c r="E2" s="78"/>
      <c r="F2" s="78"/>
      <c r="G2" s="78"/>
      <c r="H2" s="78"/>
      <c r="I2" s="78"/>
      <c r="J2" s="78"/>
      <c r="K2" s="78"/>
      <c r="L2" s="78"/>
      <c r="M2" s="78"/>
      <c r="N2" s="78"/>
      <c r="O2" s="78"/>
      <c r="P2" s="78"/>
      <c r="Q2" s="78"/>
      <c r="R2" s="79"/>
      <c r="S2" s="78"/>
      <c r="T2" s="78"/>
      <c r="U2" s="78"/>
      <c r="V2" s="78"/>
      <c r="W2" s="78"/>
      <c r="X2" s="78"/>
    </row>
    <row r="3" spans="1:29" ht="15" x14ac:dyDescent="0.25">
      <c r="A3" s="10" t="s">
        <v>838</v>
      </c>
      <c r="B3" s="9"/>
      <c r="C3" s="10"/>
      <c r="D3" s="9"/>
      <c r="E3" s="38"/>
      <c r="F3" s="39"/>
      <c r="G3" s="39"/>
      <c r="H3" s="39"/>
      <c r="I3" s="39"/>
      <c r="J3" s="39"/>
      <c r="K3" s="39"/>
      <c r="L3" s="39"/>
      <c r="M3" s="39"/>
      <c r="N3" s="39"/>
      <c r="O3" s="39"/>
      <c r="P3" s="39"/>
      <c r="Q3" s="39"/>
      <c r="R3" s="69"/>
      <c r="S3" s="39"/>
      <c r="T3" s="39"/>
      <c r="U3" s="11"/>
      <c r="V3" s="12"/>
      <c r="W3" s="13"/>
      <c r="X3" s="10"/>
      <c r="Y3" s="80" t="s">
        <v>585</v>
      </c>
      <c r="Z3" s="81"/>
      <c r="AA3" s="82"/>
      <c r="AB3" s="80"/>
      <c r="AC3" s="80"/>
    </row>
    <row r="4" spans="1:29" ht="90" x14ac:dyDescent="0.2">
      <c r="A4" s="40" t="s">
        <v>0</v>
      </c>
      <c r="B4" s="40" t="s">
        <v>1</v>
      </c>
      <c r="C4" s="40" t="s">
        <v>2</v>
      </c>
      <c r="D4" s="40" t="s">
        <v>3</v>
      </c>
      <c r="E4" s="40" t="s">
        <v>4</v>
      </c>
      <c r="F4" s="40" t="s">
        <v>5</v>
      </c>
      <c r="G4" s="40" t="s">
        <v>6</v>
      </c>
      <c r="H4" s="41" t="s">
        <v>7</v>
      </c>
      <c r="I4" s="41" t="s">
        <v>8</v>
      </c>
      <c r="J4" s="41" t="s">
        <v>9</v>
      </c>
      <c r="K4" s="41" t="s">
        <v>10</v>
      </c>
      <c r="L4" s="41" t="s">
        <v>11</v>
      </c>
      <c r="M4" s="41" t="s">
        <v>12</v>
      </c>
      <c r="N4" s="41" t="s">
        <v>13</v>
      </c>
      <c r="O4" s="41" t="s">
        <v>14</v>
      </c>
      <c r="P4" s="41" t="s">
        <v>15</v>
      </c>
      <c r="Q4" s="41" t="s">
        <v>16</v>
      </c>
      <c r="R4" s="70" t="s">
        <v>17</v>
      </c>
      <c r="S4" s="41" t="s">
        <v>18</v>
      </c>
      <c r="T4" s="41" t="s">
        <v>19</v>
      </c>
      <c r="U4" s="41" t="s">
        <v>20</v>
      </c>
      <c r="V4" s="40" t="s">
        <v>21</v>
      </c>
      <c r="W4" s="42" t="s">
        <v>22</v>
      </c>
      <c r="X4" s="40" t="s">
        <v>23</v>
      </c>
      <c r="Y4" s="43" t="s">
        <v>580</v>
      </c>
      <c r="Z4" s="44" t="s">
        <v>581</v>
      </c>
      <c r="AA4" s="44" t="s">
        <v>582</v>
      </c>
      <c r="AB4" s="43" t="s">
        <v>583</v>
      </c>
      <c r="AC4" s="43" t="s">
        <v>584</v>
      </c>
    </row>
    <row r="5" spans="1:29" ht="129" customHeight="1" x14ac:dyDescent="0.2">
      <c r="A5" s="14">
        <v>1</v>
      </c>
      <c r="B5" s="2" t="s">
        <v>536</v>
      </c>
      <c r="C5" s="2" t="s">
        <v>539</v>
      </c>
      <c r="D5" s="2" t="s">
        <v>543</v>
      </c>
      <c r="E5" s="2" t="s">
        <v>548</v>
      </c>
      <c r="F5" s="2" t="s">
        <v>24</v>
      </c>
      <c r="G5" s="2" t="s">
        <v>25</v>
      </c>
      <c r="H5" s="2" t="s">
        <v>26</v>
      </c>
      <c r="I5" s="2" t="s">
        <v>555</v>
      </c>
      <c r="J5" s="2" t="s">
        <v>27</v>
      </c>
      <c r="K5" s="45">
        <v>44928</v>
      </c>
      <c r="L5" s="45">
        <v>45291</v>
      </c>
      <c r="M5" s="2" t="s">
        <v>28</v>
      </c>
      <c r="N5" s="2" t="s">
        <v>29</v>
      </c>
      <c r="O5" s="2" t="s">
        <v>30</v>
      </c>
      <c r="P5" s="2" t="s">
        <v>31</v>
      </c>
      <c r="Q5" s="2" t="s">
        <v>32</v>
      </c>
      <c r="R5" s="71">
        <v>4</v>
      </c>
      <c r="S5" s="2" t="s">
        <v>33</v>
      </c>
      <c r="T5" s="2" t="s">
        <v>34</v>
      </c>
      <c r="U5" s="2" t="s">
        <v>35</v>
      </c>
      <c r="V5" s="2" t="s">
        <v>36</v>
      </c>
      <c r="W5" s="46" t="s">
        <v>37</v>
      </c>
      <c r="X5" s="2" t="s">
        <v>38</v>
      </c>
      <c r="Y5" s="2" t="s">
        <v>591</v>
      </c>
      <c r="Z5" s="14" t="s">
        <v>39</v>
      </c>
      <c r="AA5" s="15" t="s">
        <v>39</v>
      </c>
      <c r="AB5" s="2" t="s">
        <v>39</v>
      </c>
      <c r="AC5" s="2" t="s">
        <v>592</v>
      </c>
    </row>
    <row r="6" spans="1:29" s="18" customFormat="1" ht="126.6" customHeight="1" x14ac:dyDescent="0.2">
      <c r="A6" s="2">
        <f t="shared" ref="A6:A37" si="0">A5+1</f>
        <v>2</v>
      </c>
      <c r="B6" s="2" t="s">
        <v>535</v>
      </c>
      <c r="C6" s="2" t="s">
        <v>540</v>
      </c>
      <c r="D6" s="2" t="s">
        <v>538</v>
      </c>
      <c r="E6" s="2" t="s">
        <v>537</v>
      </c>
      <c r="F6" s="2" t="s">
        <v>24</v>
      </c>
      <c r="G6" s="2" t="s">
        <v>25</v>
      </c>
      <c r="H6" s="2" t="s">
        <v>26</v>
      </c>
      <c r="I6" s="2" t="s">
        <v>555</v>
      </c>
      <c r="J6" s="2" t="s">
        <v>40</v>
      </c>
      <c r="K6" s="45">
        <v>44928</v>
      </c>
      <c r="L6" s="45">
        <v>45291</v>
      </c>
      <c r="M6" s="2" t="s">
        <v>41</v>
      </c>
      <c r="N6" s="2" t="s">
        <v>42</v>
      </c>
      <c r="O6" s="2" t="s">
        <v>43</v>
      </c>
      <c r="P6" s="2" t="s">
        <v>44</v>
      </c>
      <c r="Q6" s="2" t="s">
        <v>45</v>
      </c>
      <c r="R6" s="65">
        <v>1</v>
      </c>
      <c r="S6" s="2" t="s">
        <v>33</v>
      </c>
      <c r="T6" s="2" t="s">
        <v>46</v>
      </c>
      <c r="U6" s="2" t="s">
        <v>47</v>
      </c>
      <c r="V6" s="2" t="s">
        <v>36</v>
      </c>
      <c r="W6" s="46">
        <v>167000000</v>
      </c>
      <c r="X6" s="2" t="s">
        <v>48</v>
      </c>
      <c r="Y6" s="2" t="s">
        <v>593</v>
      </c>
      <c r="Z6" s="16">
        <v>1</v>
      </c>
      <c r="AA6" s="17">
        <v>37800000</v>
      </c>
      <c r="AB6" s="2" t="s">
        <v>593</v>
      </c>
      <c r="AC6" s="2" t="s">
        <v>592</v>
      </c>
    </row>
    <row r="7" spans="1:29" s="18" customFormat="1" ht="168.75" customHeight="1" x14ac:dyDescent="0.2">
      <c r="A7" s="2">
        <f t="shared" si="0"/>
        <v>3</v>
      </c>
      <c r="B7" s="2" t="s">
        <v>536</v>
      </c>
      <c r="C7" s="2" t="s">
        <v>539</v>
      </c>
      <c r="D7" s="2" t="s">
        <v>544</v>
      </c>
      <c r="E7" s="2" t="s">
        <v>549</v>
      </c>
      <c r="F7" s="2" t="s">
        <v>24</v>
      </c>
      <c r="G7" s="2" t="s">
        <v>25</v>
      </c>
      <c r="H7" s="2" t="s">
        <v>26</v>
      </c>
      <c r="I7" s="2" t="s">
        <v>555</v>
      </c>
      <c r="J7" s="2" t="s">
        <v>49</v>
      </c>
      <c r="K7" s="45">
        <v>44928</v>
      </c>
      <c r="L7" s="45">
        <v>45291</v>
      </c>
      <c r="M7" s="2" t="s">
        <v>50</v>
      </c>
      <c r="N7" s="2" t="s">
        <v>50</v>
      </c>
      <c r="O7" s="2" t="s">
        <v>43</v>
      </c>
      <c r="P7" s="2" t="s">
        <v>51</v>
      </c>
      <c r="Q7" s="2" t="s">
        <v>45</v>
      </c>
      <c r="R7" s="65">
        <v>1</v>
      </c>
      <c r="S7" s="2" t="s">
        <v>33</v>
      </c>
      <c r="T7" s="2" t="s">
        <v>52</v>
      </c>
      <c r="U7" s="2" t="s">
        <v>47</v>
      </c>
      <c r="V7" s="2" t="s">
        <v>36</v>
      </c>
      <c r="W7" s="46">
        <v>364826720</v>
      </c>
      <c r="X7" s="2" t="s">
        <v>48</v>
      </c>
      <c r="Y7" s="2" t="s">
        <v>594</v>
      </c>
      <c r="Z7" s="16">
        <v>1</v>
      </c>
      <c r="AA7" s="17">
        <v>95833901</v>
      </c>
      <c r="AB7" s="2" t="s">
        <v>595</v>
      </c>
      <c r="AC7" s="2" t="s">
        <v>592</v>
      </c>
    </row>
    <row r="8" spans="1:29" s="18" customFormat="1" ht="186.6" customHeight="1" x14ac:dyDescent="0.2">
      <c r="A8" s="2">
        <f t="shared" si="0"/>
        <v>4</v>
      </c>
      <c r="B8" s="2" t="s">
        <v>536</v>
      </c>
      <c r="C8" s="2" t="s">
        <v>539</v>
      </c>
      <c r="D8" s="2" t="s">
        <v>545</v>
      </c>
      <c r="E8" s="2" t="s">
        <v>549</v>
      </c>
      <c r="F8" s="2" t="s">
        <v>24</v>
      </c>
      <c r="G8" s="2" t="s">
        <v>25</v>
      </c>
      <c r="H8" s="2" t="s">
        <v>26</v>
      </c>
      <c r="I8" s="2" t="s">
        <v>555</v>
      </c>
      <c r="J8" s="2" t="s">
        <v>53</v>
      </c>
      <c r="K8" s="45">
        <v>44928</v>
      </c>
      <c r="L8" s="45">
        <v>45291</v>
      </c>
      <c r="M8" s="2" t="s">
        <v>54</v>
      </c>
      <c r="N8" s="2" t="s">
        <v>54</v>
      </c>
      <c r="O8" s="2" t="s">
        <v>43</v>
      </c>
      <c r="P8" s="2" t="s">
        <v>55</v>
      </c>
      <c r="Q8" s="2" t="s">
        <v>32</v>
      </c>
      <c r="R8" s="71">
        <v>19</v>
      </c>
      <c r="S8" s="2" t="s">
        <v>33</v>
      </c>
      <c r="T8" s="2" t="s">
        <v>56</v>
      </c>
      <c r="U8" s="2" t="s">
        <v>47</v>
      </c>
      <c r="V8" s="2" t="s">
        <v>36</v>
      </c>
      <c r="W8" s="46">
        <v>145477200</v>
      </c>
      <c r="X8" s="2" t="s">
        <v>48</v>
      </c>
      <c r="Y8" s="2" t="s">
        <v>596</v>
      </c>
      <c r="Z8" s="16">
        <v>1</v>
      </c>
      <c r="AA8" s="17">
        <v>11800000</v>
      </c>
      <c r="AB8" s="2" t="s">
        <v>597</v>
      </c>
      <c r="AC8" s="2" t="s">
        <v>592</v>
      </c>
    </row>
    <row r="9" spans="1:29" s="18" customFormat="1" ht="121.7" customHeight="1" x14ac:dyDescent="0.2">
      <c r="A9" s="2">
        <f t="shared" si="0"/>
        <v>5</v>
      </c>
      <c r="B9" s="2" t="s">
        <v>536</v>
      </c>
      <c r="C9" s="2" t="s">
        <v>539</v>
      </c>
      <c r="D9" s="2" t="s">
        <v>543</v>
      </c>
      <c r="E9" s="2" t="s">
        <v>549</v>
      </c>
      <c r="F9" s="2" t="s">
        <v>24</v>
      </c>
      <c r="G9" s="2" t="s">
        <v>25</v>
      </c>
      <c r="H9" s="2" t="s">
        <v>26</v>
      </c>
      <c r="I9" s="2" t="s">
        <v>555</v>
      </c>
      <c r="J9" s="2" t="s">
        <v>57</v>
      </c>
      <c r="K9" s="45">
        <v>45017</v>
      </c>
      <c r="L9" s="45">
        <v>45290</v>
      </c>
      <c r="M9" s="2" t="s">
        <v>58</v>
      </c>
      <c r="N9" s="2" t="s">
        <v>58</v>
      </c>
      <c r="O9" s="2" t="s">
        <v>30</v>
      </c>
      <c r="P9" s="2" t="s">
        <v>59</v>
      </c>
      <c r="Q9" s="2" t="s">
        <v>32</v>
      </c>
      <c r="R9" s="71">
        <v>2</v>
      </c>
      <c r="S9" s="2" t="s">
        <v>33</v>
      </c>
      <c r="T9" s="2" t="s">
        <v>60</v>
      </c>
      <c r="U9" s="2" t="s">
        <v>61</v>
      </c>
      <c r="V9" s="2" t="s">
        <v>36</v>
      </c>
      <c r="W9" s="46" t="s">
        <v>39</v>
      </c>
      <c r="X9" s="2" t="s">
        <v>48</v>
      </c>
      <c r="Y9" s="2" t="s">
        <v>598</v>
      </c>
      <c r="Z9" s="14">
        <v>1</v>
      </c>
      <c r="AA9" s="17" t="s">
        <v>39</v>
      </c>
      <c r="AB9" s="19" t="s">
        <v>599</v>
      </c>
      <c r="AC9" s="2" t="s">
        <v>592</v>
      </c>
    </row>
    <row r="10" spans="1:29" s="18" customFormat="1" ht="131.44999999999999" customHeight="1" x14ac:dyDescent="0.2">
      <c r="A10" s="2">
        <f t="shared" si="0"/>
        <v>6</v>
      </c>
      <c r="B10" s="2" t="s">
        <v>536</v>
      </c>
      <c r="C10" s="2" t="s">
        <v>539</v>
      </c>
      <c r="D10" s="2" t="s">
        <v>543</v>
      </c>
      <c r="E10" s="2" t="s">
        <v>549</v>
      </c>
      <c r="F10" s="2" t="s">
        <v>24</v>
      </c>
      <c r="G10" s="2" t="s">
        <v>25</v>
      </c>
      <c r="H10" s="2" t="s">
        <v>26</v>
      </c>
      <c r="I10" s="2" t="s">
        <v>555</v>
      </c>
      <c r="J10" s="2" t="s">
        <v>62</v>
      </c>
      <c r="K10" s="45">
        <v>44958</v>
      </c>
      <c r="L10" s="45">
        <v>45290</v>
      </c>
      <c r="M10" s="2" t="s">
        <v>63</v>
      </c>
      <c r="N10" s="2" t="s">
        <v>64</v>
      </c>
      <c r="O10" s="2" t="s">
        <v>43</v>
      </c>
      <c r="P10" s="2" t="s">
        <v>65</v>
      </c>
      <c r="Q10" s="2" t="s">
        <v>45</v>
      </c>
      <c r="R10" s="65">
        <v>1</v>
      </c>
      <c r="S10" s="2" t="s">
        <v>33</v>
      </c>
      <c r="T10" s="2" t="s">
        <v>66</v>
      </c>
      <c r="U10" s="2" t="s">
        <v>47</v>
      </c>
      <c r="V10" s="2" t="s">
        <v>36</v>
      </c>
      <c r="W10" s="46">
        <v>52684500</v>
      </c>
      <c r="X10" s="2" t="s">
        <v>48</v>
      </c>
      <c r="Y10" s="2" t="s">
        <v>600</v>
      </c>
      <c r="Z10" s="16">
        <v>1</v>
      </c>
      <c r="AA10" s="17">
        <v>19800000</v>
      </c>
      <c r="AB10" s="2" t="s">
        <v>601</v>
      </c>
      <c r="AC10" s="2" t="s">
        <v>592</v>
      </c>
    </row>
    <row r="11" spans="1:29" s="18" customFormat="1" ht="135.6" customHeight="1" x14ac:dyDescent="0.2">
      <c r="A11" s="2">
        <f t="shared" si="0"/>
        <v>7</v>
      </c>
      <c r="B11" s="2" t="s">
        <v>535</v>
      </c>
      <c r="C11" s="2" t="s">
        <v>542</v>
      </c>
      <c r="D11" s="2" t="s">
        <v>545</v>
      </c>
      <c r="E11" s="2" t="s">
        <v>550</v>
      </c>
      <c r="F11" s="2" t="s">
        <v>24</v>
      </c>
      <c r="G11" s="2" t="s">
        <v>25</v>
      </c>
      <c r="H11" s="2" t="s">
        <v>26</v>
      </c>
      <c r="I11" s="2" t="s">
        <v>555</v>
      </c>
      <c r="J11" s="2" t="s">
        <v>67</v>
      </c>
      <c r="K11" s="45">
        <v>44928</v>
      </c>
      <c r="L11" s="45">
        <v>45291</v>
      </c>
      <c r="M11" s="2" t="s">
        <v>68</v>
      </c>
      <c r="N11" s="2" t="s">
        <v>68</v>
      </c>
      <c r="O11" s="2" t="s">
        <v>30</v>
      </c>
      <c r="P11" s="2" t="s">
        <v>69</v>
      </c>
      <c r="Q11" s="2" t="s">
        <v>32</v>
      </c>
      <c r="R11" s="71">
        <v>4</v>
      </c>
      <c r="S11" s="2" t="s">
        <v>33</v>
      </c>
      <c r="T11" s="2" t="s">
        <v>70</v>
      </c>
      <c r="U11" s="2" t="s">
        <v>47</v>
      </c>
      <c r="V11" s="2" t="s">
        <v>71</v>
      </c>
      <c r="W11" s="46" t="s">
        <v>39</v>
      </c>
      <c r="X11" s="2" t="s">
        <v>48</v>
      </c>
      <c r="Y11" s="2" t="s">
        <v>602</v>
      </c>
      <c r="Z11" s="14">
        <v>1</v>
      </c>
      <c r="AA11" s="17" t="s">
        <v>39</v>
      </c>
      <c r="AB11" s="19" t="s">
        <v>603</v>
      </c>
      <c r="AC11" s="2" t="s">
        <v>592</v>
      </c>
    </row>
    <row r="12" spans="1:29" s="18" customFormat="1" ht="120" customHeight="1" x14ac:dyDescent="0.2">
      <c r="A12" s="2">
        <f t="shared" si="0"/>
        <v>8</v>
      </c>
      <c r="B12" s="2" t="s">
        <v>535</v>
      </c>
      <c r="C12" s="2" t="s">
        <v>542</v>
      </c>
      <c r="D12" s="2" t="s">
        <v>545</v>
      </c>
      <c r="E12" s="2" t="s">
        <v>550</v>
      </c>
      <c r="F12" s="2" t="s">
        <v>24</v>
      </c>
      <c r="G12" s="2" t="s">
        <v>25</v>
      </c>
      <c r="H12" s="2" t="s">
        <v>26</v>
      </c>
      <c r="I12" s="2" t="s">
        <v>555</v>
      </c>
      <c r="J12" s="2" t="s">
        <v>72</v>
      </c>
      <c r="K12" s="45">
        <v>44958</v>
      </c>
      <c r="L12" s="45">
        <v>45290</v>
      </c>
      <c r="M12" s="2" t="s">
        <v>73</v>
      </c>
      <c r="N12" s="2" t="s">
        <v>74</v>
      </c>
      <c r="O12" s="2" t="s">
        <v>43</v>
      </c>
      <c r="P12" s="2" t="s">
        <v>31</v>
      </c>
      <c r="Q12" s="2" t="s">
        <v>32</v>
      </c>
      <c r="R12" s="71">
        <v>1</v>
      </c>
      <c r="S12" s="2" t="s">
        <v>33</v>
      </c>
      <c r="T12" s="2" t="s">
        <v>75</v>
      </c>
      <c r="U12" s="2" t="s">
        <v>35</v>
      </c>
      <c r="V12" s="2" t="s">
        <v>36</v>
      </c>
      <c r="W12" s="46">
        <v>58780000</v>
      </c>
      <c r="X12" s="2" t="s">
        <v>48</v>
      </c>
      <c r="Y12" s="2" t="s">
        <v>604</v>
      </c>
      <c r="Z12" s="14" t="s">
        <v>39</v>
      </c>
      <c r="AA12" s="17">
        <v>17400000</v>
      </c>
      <c r="AB12" s="2" t="s">
        <v>605</v>
      </c>
      <c r="AC12" s="2" t="s">
        <v>592</v>
      </c>
    </row>
    <row r="13" spans="1:29" s="18" customFormat="1" ht="132" customHeight="1" x14ac:dyDescent="0.2">
      <c r="A13" s="2">
        <f t="shared" si="0"/>
        <v>9</v>
      </c>
      <c r="B13" s="2" t="s">
        <v>535</v>
      </c>
      <c r="C13" s="2" t="s">
        <v>542</v>
      </c>
      <c r="D13" s="2" t="s">
        <v>545</v>
      </c>
      <c r="E13" s="2" t="s">
        <v>550</v>
      </c>
      <c r="F13" s="47" t="s">
        <v>76</v>
      </c>
      <c r="G13" s="47" t="s">
        <v>77</v>
      </c>
      <c r="H13" s="47" t="s">
        <v>78</v>
      </c>
      <c r="I13" s="2" t="s">
        <v>569</v>
      </c>
      <c r="J13" s="2" t="s">
        <v>79</v>
      </c>
      <c r="K13" s="48">
        <v>44927</v>
      </c>
      <c r="L13" s="48">
        <v>45291</v>
      </c>
      <c r="M13" s="47" t="s">
        <v>80</v>
      </c>
      <c r="N13" s="2" t="s">
        <v>81</v>
      </c>
      <c r="O13" s="2" t="s">
        <v>30</v>
      </c>
      <c r="P13" s="47" t="s">
        <v>81</v>
      </c>
      <c r="Q13" s="47" t="s">
        <v>32</v>
      </c>
      <c r="R13" s="71">
        <v>4</v>
      </c>
      <c r="S13" s="2" t="s">
        <v>82</v>
      </c>
      <c r="T13" s="2" t="s">
        <v>83</v>
      </c>
      <c r="U13" s="47" t="s">
        <v>47</v>
      </c>
      <c r="V13" s="2" t="s">
        <v>36</v>
      </c>
      <c r="W13" s="49"/>
      <c r="X13" s="47" t="s">
        <v>84</v>
      </c>
      <c r="Y13" s="2" t="s">
        <v>610</v>
      </c>
      <c r="Z13" s="2">
        <v>3</v>
      </c>
      <c r="AA13" s="15">
        <v>99466667</v>
      </c>
      <c r="AB13" s="2" t="s">
        <v>612</v>
      </c>
      <c r="AC13" s="2" t="s">
        <v>611</v>
      </c>
    </row>
    <row r="14" spans="1:29" s="18" customFormat="1" ht="129.6" customHeight="1" x14ac:dyDescent="0.2">
      <c r="A14" s="2">
        <f t="shared" si="0"/>
        <v>10</v>
      </c>
      <c r="B14" s="2" t="s">
        <v>535</v>
      </c>
      <c r="C14" s="2" t="s">
        <v>542</v>
      </c>
      <c r="D14" s="2" t="s">
        <v>545</v>
      </c>
      <c r="E14" s="2" t="s">
        <v>550</v>
      </c>
      <c r="F14" s="47" t="s">
        <v>85</v>
      </c>
      <c r="G14" s="47" t="s">
        <v>86</v>
      </c>
      <c r="H14" s="47" t="s">
        <v>78</v>
      </c>
      <c r="I14" s="2" t="s">
        <v>569</v>
      </c>
      <c r="J14" s="2" t="s">
        <v>87</v>
      </c>
      <c r="K14" s="48">
        <v>44927</v>
      </c>
      <c r="L14" s="48">
        <v>45291</v>
      </c>
      <c r="M14" s="47" t="s">
        <v>88</v>
      </c>
      <c r="N14" s="2" t="s">
        <v>88</v>
      </c>
      <c r="O14" s="2" t="s">
        <v>30</v>
      </c>
      <c r="P14" s="47" t="s">
        <v>89</v>
      </c>
      <c r="Q14" s="47" t="s">
        <v>45</v>
      </c>
      <c r="R14" s="65">
        <v>1</v>
      </c>
      <c r="S14" s="2" t="s">
        <v>82</v>
      </c>
      <c r="T14" s="2" t="s">
        <v>90</v>
      </c>
      <c r="U14" s="47" t="s">
        <v>47</v>
      </c>
      <c r="V14" s="2" t="s">
        <v>36</v>
      </c>
      <c r="W14" s="49">
        <v>286000000</v>
      </c>
      <c r="X14" s="47" t="s">
        <v>84</v>
      </c>
      <c r="Y14" s="2" t="s">
        <v>607</v>
      </c>
      <c r="Z14" s="20">
        <v>1</v>
      </c>
      <c r="AA14" s="15" t="s">
        <v>39</v>
      </c>
      <c r="AB14" s="2" t="s">
        <v>608</v>
      </c>
      <c r="AC14" s="2" t="s">
        <v>609</v>
      </c>
    </row>
    <row r="15" spans="1:29" s="18" customFormat="1" ht="118.5" customHeight="1" x14ac:dyDescent="0.2">
      <c r="A15" s="2">
        <f t="shared" si="0"/>
        <v>11</v>
      </c>
      <c r="B15" s="2" t="s">
        <v>535</v>
      </c>
      <c r="C15" s="2" t="s">
        <v>542</v>
      </c>
      <c r="D15" s="2" t="s">
        <v>545</v>
      </c>
      <c r="E15" s="2" t="s">
        <v>550</v>
      </c>
      <c r="F15" s="47" t="s">
        <v>85</v>
      </c>
      <c r="G15" s="47" t="s">
        <v>86</v>
      </c>
      <c r="H15" s="47" t="s">
        <v>78</v>
      </c>
      <c r="I15" s="2" t="s">
        <v>569</v>
      </c>
      <c r="J15" s="2" t="s">
        <v>87</v>
      </c>
      <c r="K15" s="48">
        <v>45108</v>
      </c>
      <c r="L15" s="48">
        <v>45291</v>
      </c>
      <c r="M15" s="47" t="s">
        <v>91</v>
      </c>
      <c r="N15" s="2" t="s">
        <v>92</v>
      </c>
      <c r="O15" s="2" t="s">
        <v>30</v>
      </c>
      <c r="P15" s="47" t="s">
        <v>93</v>
      </c>
      <c r="Q15" s="47" t="s">
        <v>32</v>
      </c>
      <c r="R15" s="71">
        <v>1</v>
      </c>
      <c r="S15" s="2" t="s">
        <v>82</v>
      </c>
      <c r="T15" s="2" t="s">
        <v>94</v>
      </c>
      <c r="U15" s="47" t="s">
        <v>35</v>
      </c>
      <c r="V15" s="2" t="s">
        <v>36</v>
      </c>
      <c r="W15" s="49">
        <v>7210000</v>
      </c>
      <c r="X15" s="47" t="s">
        <v>84</v>
      </c>
      <c r="Y15" s="2" t="s">
        <v>606</v>
      </c>
      <c r="Z15" s="2" t="s">
        <v>39</v>
      </c>
      <c r="AA15" s="15" t="s">
        <v>39</v>
      </c>
      <c r="AB15" s="2" t="s">
        <v>39</v>
      </c>
      <c r="AC15" s="2" t="s">
        <v>609</v>
      </c>
    </row>
    <row r="16" spans="1:29" s="18" customFormat="1" ht="238.5" customHeight="1" x14ac:dyDescent="0.2">
      <c r="A16" s="2">
        <f t="shared" si="0"/>
        <v>12</v>
      </c>
      <c r="B16" s="2" t="s">
        <v>535</v>
      </c>
      <c r="C16" s="2" t="s">
        <v>542</v>
      </c>
      <c r="D16" s="2" t="s">
        <v>545</v>
      </c>
      <c r="E16" s="2" t="s">
        <v>550</v>
      </c>
      <c r="F16" s="47" t="s">
        <v>95</v>
      </c>
      <c r="G16" s="47" t="s">
        <v>96</v>
      </c>
      <c r="H16" s="47" t="s">
        <v>78</v>
      </c>
      <c r="I16" s="2" t="s">
        <v>569</v>
      </c>
      <c r="J16" s="2" t="s">
        <v>97</v>
      </c>
      <c r="K16" s="48">
        <v>44927</v>
      </c>
      <c r="L16" s="48">
        <v>45291</v>
      </c>
      <c r="M16" s="47" t="s">
        <v>88</v>
      </c>
      <c r="N16" s="2" t="s">
        <v>88</v>
      </c>
      <c r="O16" s="2" t="s">
        <v>30</v>
      </c>
      <c r="P16" s="47" t="s">
        <v>89</v>
      </c>
      <c r="Q16" s="47" t="s">
        <v>45</v>
      </c>
      <c r="R16" s="65">
        <v>1</v>
      </c>
      <c r="S16" s="2" t="s">
        <v>82</v>
      </c>
      <c r="T16" s="2" t="s">
        <v>90</v>
      </c>
      <c r="U16" s="47" t="s">
        <v>47</v>
      </c>
      <c r="V16" s="2" t="s">
        <v>36</v>
      </c>
      <c r="W16" s="49">
        <v>176000000</v>
      </c>
      <c r="X16" s="47" t="s">
        <v>98</v>
      </c>
      <c r="Y16" s="2" t="s">
        <v>613</v>
      </c>
      <c r="Z16" s="20">
        <v>1</v>
      </c>
      <c r="AA16" s="15">
        <v>118432967</v>
      </c>
      <c r="AB16" s="2" t="s">
        <v>614</v>
      </c>
      <c r="AC16" s="2" t="s">
        <v>615</v>
      </c>
    </row>
    <row r="17" spans="1:29" s="18" customFormat="1" ht="178.5" customHeight="1" x14ac:dyDescent="0.2">
      <c r="A17" s="2">
        <f t="shared" si="0"/>
        <v>13</v>
      </c>
      <c r="B17" s="2" t="s">
        <v>536</v>
      </c>
      <c r="C17" s="2" t="s">
        <v>551</v>
      </c>
      <c r="D17" s="2" t="s">
        <v>543</v>
      </c>
      <c r="E17" s="2" t="s">
        <v>548</v>
      </c>
      <c r="F17" s="47" t="s">
        <v>85</v>
      </c>
      <c r="G17" s="47" t="s">
        <v>25</v>
      </c>
      <c r="H17" s="47" t="s">
        <v>78</v>
      </c>
      <c r="I17" s="2" t="s">
        <v>569</v>
      </c>
      <c r="J17" s="2" t="s">
        <v>99</v>
      </c>
      <c r="K17" s="48">
        <v>44927</v>
      </c>
      <c r="L17" s="48">
        <v>45291</v>
      </c>
      <c r="M17" s="47" t="s">
        <v>88</v>
      </c>
      <c r="N17" s="2" t="s">
        <v>88</v>
      </c>
      <c r="O17" s="2" t="s">
        <v>30</v>
      </c>
      <c r="P17" s="47" t="s">
        <v>89</v>
      </c>
      <c r="Q17" s="47" t="s">
        <v>45</v>
      </c>
      <c r="R17" s="65">
        <v>1</v>
      </c>
      <c r="S17" s="2" t="s">
        <v>82</v>
      </c>
      <c r="T17" s="2" t="s">
        <v>90</v>
      </c>
      <c r="U17" s="47" t="s">
        <v>47</v>
      </c>
      <c r="V17" s="2" t="s">
        <v>36</v>
      </c>
      <c r="W17" s="49">
        <v>66000000</v>
      </c>
      <c r="X17" s="47" t="s">
        <v>98</v>
      </c>
      <c r="Y17" s="2" t="s">
        <v>616</v>
      </c>
      <c r="Z17" s="20">
        <v>1</v>
      </c>
      <c r="AA17" s="15">
        <v>17700000</v>
      </c>
      <c r="AB17" s="2" t="s">
        <v>617</v>
      </c>
      <c r="AC17" s="2" t="s">
        <v>618</v>
      </c>
    </row>
    <row r="18" spans="1:29" s="18" customFormat="1" ht="195" customHeight="1" x14ac:dyDescent="0.2">
      <c r="A18" s="2">
        <f t="shared" si="0"/>
        <v>14</v>
      </c>
      <c r="B18" s="2" t="s">
        <v>535</v>
      </c>
      <c r="C18" s="2" t="s">
        <v>542</v>
      </c>
      <c r="D18" s="2" t="s">
        <v>545</v>
      </c>
      <c r="E18" s="2" t="s">
        <v>550</v>
      </c>
      <c r="F18" s="47" t="s">
        <v>85</v>
      </c>
      <c r="G18" s="47" t="s">
        <v>25</v>
      </c>
      <c r="H18" s="47" t="s">
        <v>78</v>
      </c>
      <c r="I18" s="2" t="s">
        <v>569</v>
      </c>
      <c r="J18" s="2" t="s">
        <v>100</v>
      </c>
      <c r="K18" s="48">
        <v>44927</v>
      </c>
      <c r="L18" s="48">
        <v>45291</v>
      </c>
      <c r="M18" s="47" t="s">
        <v>88</v>
      </c>
      <c r="N18" s="2" t="s">
        <v>88</v>
      </c>
      <c r="O18" s="2" t="s">
        <v>30</v>
      </c>
      <c r="P18" s="47" t="s">
        <v>89</v>
      </c>
      <c r="Q18" s="47" t="s">
        <v>45</v>
      </c>
      <c r="R18" s="65">
        <v>1</v>
      </c>
      <c r="S18" s="2" t="s">
        <v>82</v>
      </c>
      <c r="T18" s="2" t="s">
        <v>90</v>
      </c>
      <c r="U18" s="47" t="s">
        <v>47</v>
      </c>
      <c r="V18" s="2" t="s">
        <v>36</v>
      </c>
      <c r="W18" s="49">
        <v>220000000</v>
      </c>
      <c r="X18" s="47" t="s">
        <v>98</v>
      </c>
      <c r="Y18" s="2" t="s">
        <v>619</v>
      </c>
      <c r="Z18" s="20">
        <v>0.75</v>
      </c>
      <c r="AA18" s="15" t="s">
        <v>620</v>
      </c>
      <c r="AB18" s="2" t="s">
        <v>621</v>
      </c>
      <c r="AC18" s="20" t="s">
        <v>622</v>
      </c>
    </row>
    <row r="19" spans="1:29" s="18" customFormat="1" ht="213.6" customHeight="1" x14ac:dyDescent="0.2">
      <c r="A19" s="2">
        <f t="shared" si="0"/>
        <v>15</v>
      </c>
      <c r="B19" s="2" t="s">
        <v>535</v>
      </c>
      <c r="C19" s="2" t="s">
        <v>542</v>
      </c>
      <c r="D19" s="2" t="s">
        <v>545</v>
      </c>
      <c r="E19" s="2" t="s">
        <v>550</v>
      </c>
      <c r="F19" s="47" t="s">
        <v>76</v>
      </c>
      <c r="G19" s="47" t="s">
        <v>101</v>
      </c>
      <c r="H19" s="47" t="s">
        <v>78</v>
      </c>
      <c r="I19" s="2" t="s">
        <v>569</v>
      </c>
      <c r="J19" s="2" t="s">
        <v>102</v>
      </c>
      <c r="K19" s="48">
        <v>44927</v>
      </c>
      <c r="L19" s="48">
        <v>45291</v>
      </c>
      <c r="M19" s="47" t="s">
        <v>88</v>
      </c>
      <c r="N19" s="2" t="s">
        <v>88</v>
      </c>
      <c r="O19" s="2" t="s">
        <v>30</v>
      </c>
      <c r="P19" s="47" t="s">
        <v>89</v>
      </c>
      <c r="Q19" s="47" t="s">
        <v>45</v>
      </c>
      <c r="R19" s="65">
        <v>1</v>
      </c>
      <c r="S19" s="2" t="s">
        <v>82</v>
      </c>
      <c r="T19" s="2" t="s">
        <v>90</v>
      </c>
      <c r="U19" s="47" t="s">
        <v>47</v>
      </c>
      <c r="V19" s="2" t="s">
        <v>36</v>
      </c>
      <c r="W19" s="49">
        <v>209000000</v>
      </c>
      <c r="X19" s="47" t="s">
        <v>98</v>
      </c>
      <c r="Y19" s="2" t="s">
        <v>623</v>
      </c>
      <c r="Z19" s="20">
        <v>1</v>
      </c>
      <c r="AA19" s="15">
        <v>112563333</v>
      </c>
      <c r="AB19" s="2" t="s">
        <v>624</v>
      </c>
      <c r="AC19" s="2" t="s">
        <v>615</v>
      </c>
    </row>
    <row r="20" spans="1:29" s="18" customFormat="1" ht="186.6" customHeight="1" x14ac:dyDescent="0.2">
      <c r="A20" s="2">
        <f t="shared" si="0"/>
        <v>16</v>
      </c>
      <c r="B20" s="2" t="s">
        <v>535</v>
      </c>
      <c r="C20" s="2" t="s">
        <v>542</v>
      </c>
      <c r="D20" s="2" t="s">
        <v>545</v>
      </c>
      <c r="E20" s="2" t="s">
        <v>550</v>
      </c>
      <c r="F20" s="47" t="s">
        <v>76</v>
      </c>
      <c r="G20" s="47" t="s">
        <v>101</v>
      </c>
      <c r="H20" s="47" t="s">
        <v>78</v>
      </c>
      <c r="I20" s="2" t="s">
        <v>569</v>
      </c>
      <c r="J20" s="2" t="s">
        <v>103</v>
      </c>
      <c r="K20" s="45">
        <v>45017</v>
      </c>
      <c r="L20" s="45">
        <v>45291</v>
      </c>
      <c r="M20" s="47" t="s">
        <v>104</v>
      </c>
      <c r="N20" s="2" t="s">
        <v>105</v>
      </c>
      <c r="O20" s="2" t="s">
        <v>30</v>
      </c>
      <c r="P20" s="47" t="s">
        <v>106</v>
      </c>
      <c r="Q20" s="14" t="s">
        <v>32</v>
      </c>
      <c r="R20" s="72">
        <v>4</v>
      </c>
      <c r="S20" s="14" t="s">
        <v>107</v>
      </c>
      <c r="T20" s="2" t="s">
        <v>108</v>
      </c>
      <c r="U20" s="2" t="s">
        <v>47</v>
      </c>
      <c r="V20" s="2" t="s">
        <v>36</v>
      </c>
      <c r="W20" s="49">
        <f>413600000+80000000</f>
        <v>493600000</v>
      </c>
      <c r="X20" s="50" t="s">
        <v>109</v>
      </c>
      <c r="Y20" s="21" t="s">
        <v>625</v>
      </c>
      <c r="Z20" s="21" t="s">
        <v>39</v>
      </c>
      <c r="AA20" s="15">
        <v>200540000</v>
      </c>
      <c r="AB20" s="21" t="s">
        <v>626</v>
      </c>
      <c r="AC20" s="21" t="s">
        <v>792</v>
      </c>
    </row>
    <row r="21" spans="1:29" s="18" customFormat="1" ht="177.6" customHeight="1" x14ac:dyDescent="0.2">
      <c r="A21" s="2">
        <f t="shared" si="0"/>
        <v>17</v>
      </c>
      <c r="B21" s="2" t="s">
        <v>535</v>
      </c>
      <c r="C21" s="2" t="s">
        <v>542</v>
      </c>
      <c r="D21" s="2" t="s">
        <v>545</v>
      </c>
      <c r="E21" s="2" t="s">
        <v>550</v>
      </c>
      <c r="F21" s="47" t="s">
        <v>76</v>
      </c>
      <c r="G21" s="47" t="s">
        <v>101</v>
      </c>
      <c r="H21" s="47" t="s">
        <v>78</v>
      </c>
      <c r="I21" s="2" t="s">
        <v>569</v>
      </c>
      <c r="J21" s="2" t="s">
        <v>110</v>
      </c>
      <c r="K21" s="45">
        <v>45017</v>
      </c>
      <c r="L21" s="45">
        <v>45291</v>
      </c>
      <c r="M21" s="47" t="s">
        <v>111</v>
      </c>
      <c r="N21" s="2" t="s">
        <v>112</v>
      </c>
      <c r="O21" s="2" t="s">
        <v>30</v>
      </c>
      <c r="P21" s="47" t="s">
        <v>112</v>
      </c>
      <c r="Q21" s="14" t="s">
        <v>32</v>
      </c>
      <c r="R21" s="72">
        <v>1</v>
      </c>
      <c r="S21" s="14" t="s">
        <v>107</v>
      </c>
      <c r="T21" s="2" t="s">
        <v>108</v>
      </c>
      <c r="U21" s="2" t="s">
        <v>47</v>
      </c>
      <c r="V21" s="2" t="s">
        <v>36</v>
      </c>
      <c r="W21" s="49">
        <f>262400000-80000000</f>
        <v>182400000</v>
      </c>
      <c r="X21" s="50" t="s">
        <v>109</v>
      </c>
      <c r="Y21" s="21" t="s">
        <v>627</v>
      </c>
      <c r="Z21" s="21" t="s">
        <v>39</v>
      </c>
      <c r="AA21" s="15">
        <v>59466667</v>
      </c>
      <c r="AB21" s="21" t="s">
        <v>628</v>
      </c>
      <c r="AC21" s="21" t="s">
        <v>792</v>
      </c>
    </row>
    <row r="22" spans="1:29" s="18" customFormat="1" ht="186.95" customHeight="1" x14ac:dyDescent="0.2">
      <c r="A22" s="2">
        <f t="shared" si="0"/>
        <v>18</v>
      </c>
      <c r="B22" s="2" t="s">
        <v>535</v>
      </c>
      <c r="C22" s="2" t="s">
        <v>542</v>
      </c>
      <c r="D22" s="2" t="s">
        <v>545</v>
      </c>
      <c r="E22" s="2" t="s">
        <v>550</v>
      </c>
      <c r="F22" s="47" t="s">
        <v>76</v>
      </c>
      <c r="G22" s="47" t="s">
        <v>101</v>
      </c>
      <c r="H22" s="47" t="s">
        <v>113</v>
      </c>
      <c r="I22" s="2" t="s">
        <v>562</v>
      </c>
      <c r="J22" s="2" t="s">
        <v>114</v>
      </c>
      <c r="K22" s="45">
        <v>45017</v>
      </c>
      <c r="L22" s="45">
        <v>45291</v>
      </c>
      <c r="M22" s="50" t="s">
        <v>115</v>
      </c>
      <c r="N22" s="2" t="s">
        <v>116</v>
      </c>
      <c r="O22" s="2" t="s">
        <v>30</v>
      </c>
      <c r="P22" s="50" t="s">
        <v>116</v>
      </c>
      <c r="Q22" s="14" t="s">
        <v>32</v>
      </c>
      <c r="R22" s="72">
        <v>1</v>
      </c>
      <c r="S22" s="14" t="s">
        <v>107</v>
      </c>
      <c r="T22" s="2" t="s">
        <v>108</v>
      </c>
      <c r="U22" s="2" t="s">
        <v>47</v>
      </c>
      <c r="V22" s="2" t="s">
        <v>36</v>
      </c>
      <c r="W22" s="51">
        <v>600000000</v>
      </c>
      <c r="X22" s="50" t="s">
        <v>109</v>
      </c>
      <c r="Y22" s="22" t="s">
        <v>808</v>
      </c>
      <c r="Z22" s="2">
        <v>0</v>
      </c>
      <c r="AA22" s="15"/>
      <c r="AB22" s="2" t="s">
        <v>807</v>
      </c>
      <c r="AC22" s="2" t="s">
        <v>809</v>
      </c>
    </row>
    <row r="23" spans="1:29" s="23" customFormat="1" ht="135.6" customHeight="1" x14ac:dyDescent="0.2">
      <c r="A23" s="2">
        <f t="shared" si="0"/>
        <v>19</v>
      </c>
      <c r="B23" s="2" t="s">
        <v>535</v>
      </c>
      <c r="C23" s="2" t="s">
        <v>542</v>
      </c>
      <c r="D23" s="2" t="s">
        <v>545</v>
      </c>
      <c r="E23" s="2" t="s">
        <v>550</v>
      </c>
      <c r="F23" s="50" t="s">
        <v>117</v>
      </c>
      <c r="G23" s="50" t="s">
        <v>96</v>
      </c>
      <c r="H23" s="50" t="s">
        <v>78</v>
      </c>
      <c r="I23" s="2" t="s">
        <v>558</v>
      </c>
      <c r="J23" s="2" t="s">
        <v>118</v>
      </c>
      <c r="K23" s="45">
        <v>45108</v>
      </c>
      <c r="L23" s="45">
        <v>45199</v>
      </c>
      <c r="M23" s="50" t="s">
        <v>119</v>
      </c>
      <c r="N23" s="2" t="s">
        <v>120</v>
      </c>
      <c r="O23" s="2" t="s">
        <v>30</v>
      </c>
      <c r="P23" s="50" t="s">
        <v>120</v>
      </c>
      <c r="Q23" s="2" t="s">
        <v>32</v>
      </c>
      <c r="R23" s="71">
        <v>1</v>
      </c>
      <c r="S23" s="2" t="s">
        <v>121</v>
      </c>
      <c r="T23" s="2" t="s">
        <v>122</v>
      </c>
      <c r="U23" s="2" t="s">
        <v>35</v>
      </c>
      <c r="V23" s="2" t="s">
        <v>71</v>
      </c>
      <c r="W23" s="52">
        <v>0</v>
      </c>
      <c r="X23" s="50" t="s">
        <v>123</v>
      </c>
      <c r="Y23" s="2" t="s">
        <v>629</v>
      </c>
      <c r="Z23" s="2" t="s">
        <v>39</v>
      </c>
      <c r="AA23" s="15" t="s">
        <v>39</v>
      </c>
      <c r="AB23" s="2" t="s">
        <v>39</v>
      </c>
      <c r="AC23" s="2" t="s">
        <v>793</v>
      </c>
    </row>
    <row r="24" spans="1:29" s="18" customFormat="1" ht="171" x14ac:dyDescent="0.2">
      <c r="A24" s="2">
        <f t="shared" si="0"/>
        <v>20</v>
      </c>
      <c r="B24" s="2" t="s">
        <v>535</v>
      </c>
      <c r="C24" s="2" t="s">
        <v>540</v>
      </c>
      <c r="D24" s="2" t="s">
        <v>538</v>
      </c>
      <c r="E24" s="2" t="s">
        <v>537</v>
      </c>
      <c r="F24" s="47" t="s">
        <v>85</v>
      </c>
      <c r="G24" s="50" t="s">
        <v>124</v>
      </c>
      <c r="H24" s="50" t="s">
        <v>125</v>
      </c>
      <c r="I24" s="2" t="s">
        <v>567</v>
      </c>
      <c r="J24" s="2" t="s">
        <v>126</v>
      </c>
      <c r="K24" s="53">
        <v>44927</v>
      </c>
      <c r="L24" s="53">
        <v>45291</v>
      </c>
      <c r="M24" s="50" t="s">
        <v>127</v>
      </c>
      <c r="N24" s="2" t="s">
        <v>128</v>
      </c>
      <c r="O24" s="50" t="s">
        <v>129</v>
      </c>
      <c r="P24" s="50" t="s">
        <v>130</v>
      </c>
      <c r="Q24" s="14" t="s">
        <v>131</v>
      </c>
      <c r="R24" s="47">
        <v>4</v>
      </c>
      <c r="S24" s="14" t="s">
        <v>121</v>
      </c>
      <c r="T24" s="2" t="s">
        <v>132</v>
      </c>
      <c r="U24" s="54" t="s">
        <v>133</v>
      </c>
      <c r="V24" s="2" t="s">
        <v>134</v>
      </c>
      <c r="W24" s="46" t="s">
        <v>37</v>
      </c>
      <c r="X24" s="51" t="s">
        <v>135</v>
      </c>
      <c r="Y24" s="2" t="s">
        <v>630</v>
      </c>
      <c r="Z24" s="20">
        <v>0.75</v>
      </c>
      <c r="AA24" s="15"/>
      <c r="AB24" s="2" t="s">
        <v>637</v>
      </c>
      <c r="AC24" s="2" t="s">
        <v>643</v>
      </c>
    </row>
    <row r="25" spans="1:29" s="18" customFormat="1" ht="171" x14ac:dyDescent="0.2">
      <c r="A25" s="2">
        <f t="shared" si="0"/>
        <v>21</v>
      </c>
      <c r="B25" s="2" t="s">
        <v>535</v>
      </c>
      <c r="C25" s="2" t="s">
        <v>540</v>
      </c>
      <c r="D25" s="2" t="s">
        <v>538</v>
      </c>
      <c r="E25" s="2" t="s">
        <v>537</v>
      </c>
      <c r="F25" s="47" t="s">
        <v>85</v>
      </c>
      <c r="G25" s="50" t="s">
        <v>124</v>
      </c>
      <c r="H25" s="50" t="s">
        <v>125</v>
      </c>
      <c r="I25" s="2" t="s">
        <v>567</v>
      </c>
      <c r="J25" s="2" t="s">
        <v>136</v>
      </c>
      <c r="K25" s="53">
        <v>45170</v>
      </c>
      <c r="L25" s="53">
        <v>45291</v>
      </c>
      <c r="M25" s="50" t="s">
        <v>137</v>
      </c>
      <c r="N25" s="2" t="s">
        <v>138</v>
      </c>
      <c r="O25" s="50" t="s">
        <v>139</v>
      </c>
      <c r="P25" s="50" t="s">
        <v>140</v>
      </c>
      <c r="Q25" s="14" t="s">
        <v>131</v>
      </c>
      <c r="R25" s="47">
        <v>1</v>
      </c>
      <c r="S25" s="14" t="s">
        <v>121</v>
      </c>
      <c r="T25" s="2" t="s">
        <v>141</v>
      </c>
      <c r="U25" s="54" t="s">
        <v>35</v>
      </c>
      <c r="V25" s="2" t="s">
        <v>36</v>
      </c>
      <c r="W25" s="55">
        <v>27800000</v>
      </c>
      <c r="X25" s="51" t="s">
        <v>142</v>
      </c>
      <c r="Y25" s="2" t="s">
        <v>631</v>
      </c>
      <c r="Z25" s="20" t="s">
        <v>837</v>
      </c>
      <c r="AA25" s="15"/>
      <c r="AB25" s="2" t="s">
        <v>39</v>
      </c>
      <c r="AC25" s="2" t="s">
        <v>643</v>
      </c>
    </row>
    <row r="26" spans="1:29" s="18" customFormat="1" ht="126.95" customHeight="1" x14ac:dyDescent="0.2">
      <c r="A26" s="2">
        <f t="shared" si="0"/>
        <v>22</v>
      </c>
      <c r="B26" s="2" t="s">
        <v>535</v>
      </c>
      <c r="C26" s="2" t="s">
        <v>540</v>
      </c>
      <c r="D26" s="2" t="s">
        <v>538</v>
      </c>
      <c r="E26" s="2" t="s">
        <v>537</v>
      </c>
      <c r="F26" s="47" t="s">
        <v>85</v>
      </c>
      <c r="G26" s="47" t="s">
        <v>143</v>
      </c>
      <c r="H26" s="50" t="s">
        <v>125</v>
      </c>
      <c r="I26" s="2" t="s">
        <v>567</v>
      </c>
      <c r="J26" s="2" t="s">
        <v>144</v>
      </c>
      <c r="K26" s="53">
        <v>45017</v>
      </c>
      <c r="L26" s="53">
        <v>45291</v>
      </c>
      <c r="M26" s="50" t="s">
        <v>145</v>
      </c>
      <c r="N26" s="2" t="s">
        <v>146</v>
      </c>
      <c r="O26" s="50" t="s">
        <v>139</v>
      </c>
      <c r="P26" s="50" t="s">
        <v>147</v>
      </c>
      <c r="Q26" s="14" t="s">
        <v>45</v>
      </c>
      <c r="R26" s="73">
        <v>1</v>
      </c>
      <c r="S26" s="2" t="s">
        <v>33</v>
      </c>
      <c r="T26" s="2" t="s">
        <v>148</v>
      </c>
      <c r="U26" s="54" t="s">
        <v>35</v>
      </c>
      <c r="V26" s="2" t="s">
        <v>36</v>
      </c>
      <c r="W26" s="55">
        <v>266761000</v>
      </c>
      <c r="X26" s="51" t="s">
        <v>149</v>
      </c>
      <c r="Y26" s="2" t="s">
        <v>632</v>
      </c>
      <c r="Z26" s="20">
        <v>0.25</v>
      </c>
      <c r="AA26" s="15"/>
      <c r="AB26" s="2" t="s">
        <v>638</v>
      </c>
      <c r="AC26" s="2" t="s">
        <v>643</v>
      </c>
    </row>
    <row r="27" spans="1:29" s="18" customFormat="1" ht="117" customHeight="1" x14ac:dyDescent="0.2">
      <c r="A27" s="2">
        <f t="shared" si="0"/>
        <v>23</v>
      </c>
      <c r="B27" s="2" t="s">
        <v>535</v>
      </c>
      <c r="C27" s="2" t="s">
        <v>540</v>
      </c>
      <c r="D27" s="2" t="s">
        <v>538</v>
      </c>
      <c r="E27" s="2" t="s">
        <v>537</v>
      </c>
      <c r="F27" s="47" t="s">
        <v>85</v>
      </c>
      <c r="G27" s="50" t="s">
        <v>124</v>
      </c>
      <c r="H27" s="50" t="s">
        <v>125</v>
      </c>
      <c r="I27" s="2" t="s">
        <v>567</v>
      </c>
      <c r="J27" s="2" t="s">
        <v>150</v>
      </c>
      <c r="K27" s="53">
        <v>44927</v>
      </c>
      <c r="L27" s="53">
        <v>45291</v>
      </c>
      <c r="M27" s="50" t="s">
        <v>151</v>
      </c>
      <c r="N27" s="2" t="s">
        <v>152</v>
      </c>
      <c r="O27" s="50" t="s">
        <v>43</v>
      </c>
      <c r="P27" s="50" t="s">
        <v>153</v>
      </c>
      <c r="Q27" s="2" t="s">
        <v>45</v>
      </c>
      <c r="R27" s="66">
        <v>1</v>
      </c>
      <c r="S27" s="14" t="s">
        <v>121</v>
      </c>
      <c r="T27" s="2" t="s">
        <v>154</v>
      </c>
      <c r="U27" s="46" t="s">
        <v>133</v>
      </c>
      <c r="V27" s="2" t="s">
        <v>134</v>
      </c>
      <c r="W27" s="46" t="s">
        <v>37</v>
      </c>
      <c r="X27" s="51" t="s">
        <v>135</v>
      </c>
      <c r="Y27" s="2" t="s">
        <v>633</v>
      </c>
      <c r="Z27" s="20">
        <v>1</v>
      </c>
      <c r="AA27" s="15"/>
      <c r="AB27" s="2" t="s">
        <v>639</v>
      </c>
      <c r="AC27" s="2" t="s">
        <v>643</v>
      </c>
    </row>
    <row r="28" spans="1:29" s="18" customFormat="1" ht="128.25" x14ac:dyDescent="0.2">
      <c r="A28" s="2">
        <f t="shared" si="0"/>
        <v>24</v>
      </c>
      <c r="B28" s="2" t="s">
        <v>535</v>
      </c>
      <c r="C28" s="2" t="s">
        <v>540</v>
      </c>
      <c r="D28" s="2" t="s">
        <v>538</v>
      </c>
      <c r="E28" s="2" t="s">
        <v>537</v>
      </c>
      <c r="F28" s="47" t="s">
        <v>85</v>
      </c>
      <c r="G28" s="50" t="s">
        <v>124</v>
      </c>
      <c r="H28" s="50" t="s">
        <v>125</v>
      </c>
      <c r="I28" s="2" t="s">
        <v>567</v>
      </c>
      <c r="J28" s="2" t="s">
        <v>155</v>
      </c>
      <c r="K28" s="53">
        <v>44927</v>
      </c>
      <c r="L28" s="53">
        <v>45291</v>
      </c>
      <c r="M28" s="50" t="s">
        <v>156</v>
      </c>
      <c r="N28" s="2" t="s">
        <v>157</v>
      </c>
      <c r="O28" s="50" t="s">
        <v>158</v>
      </c>
      <c r="P28" s="50" t="s">
        <v>159</v>
      </c>
      <c r="Q28" s="2" t="s">
        <v>45</v>
      </c>
      <c r="R28" s="66">
        <v>1</v>
      </c>
      <c r="S28" s="14" t="s">
        <v>121</v>
      </c>
      <c r="T28" s="2" t="s">
        <v>160</v>
      </c>
      <c r="U28" s="46" t="s">
        <v>133</v>
      </c>
      <c r="V28" s="2" t="s">
        <v>134</v>
      </c>
      <c r="W28" s="46" t="s">
        <v>37</v>
      </c>
      <c r="X28" s="51" t="s">
        <v>135</v>
      </c>
      <c r="Y28" s="2" t="s">
        <v>634</v>
      </c>
      <c r="Z28" s="20">
        <v>0.54</v>
      </c>
      <c r="AA28" s="15"/>
      <c r="AB28" s="2" t="s">
        <v>640</v>
      </c>
      <c r="AC28" s="2" t="s">
        <v>643</v>
      </c>
    </row>
    <row r="29" spans="1:29" s="18" customFormat="1" ht="131.1" customHeight="1" x14ac:dyDescent="0.2">
      <c r="A29" s="2">
        <f t="shared" si="0"/>
        <v>25</v>
      </c>
      <c r="B29" s="2" t="s">
        <v>535</v>
      </c>
      <c r="C29" s="2" t="s">
        <v>540</v>
      </c>
      <c r="D29" s="2" t="s">
        <v>538</v>
      </c>
      <c r="E29" s="2" t="s">
        <v>537</v>
      </c>
      <c r="F29" s="47" t="s">
        <v>85</v>
      </c>
      <c r="G29" s="50" t="s">
        <v>124</v>
      </c>
      <c r="H29" s="50" t="s">
        <v>125</v>
      </c>
      <c r="I29" s="2" t="s">
        <v>567</v>
      </c>
      <c r="J29" s="2" t="s">
        <v>161</v>
      </c>
      <c r="K29" s="53">
        <v>44927</v>
      </c>
      <c r="L29" s="53">
        <v>45291</v>
      </c>
      <c r="M29" s="50" t="s">
        <v>162</v>
      </c>
      <c r="N29" s="2" t="s">
        <v>163</v>
      </c>
      <c r="O29" s="50" t="s">
        <v>43</v>
      </c>
      <c r="P29" s="50" t="s">
        <v>159</v>
      </c>
      <c r="Q29" s="2" t="s">
        <v>45</v>
      </c>
      <c r="R29" s="66">
        <v>1</v>
      </c>
      <c r="S29" s="14" t="s">
        <v>121</v>
      </c>
      <c r="T29" s="2" t="s">
        <v>164</v>
      </c>
      <c r="U29" s="46" t="s">
        <v>133</v>
      </c>
      <c r="V29" s="2" t="s">
        <v>134</v>
      </c>
      <c r="W29" s="46" t="s">
        <v>37</v>
      </c>
      <c r="X29" s="51" t="s">
        <v>135</v>
      </c>
      <c r="Y29" s="2" t="s">
        <v>635</v>
      </c>
      <c r="Z29" s="20">
        <v>0</v>
      </c>
      <c r="AA29" s="15"/>
      <c r="AB29" s="2" t="s">
        <v>641</v>
      </c>
      <c r="AC29" s="2" t="s">
        <v>643</v>
      </c>
    </row>
    <row r="30" spans="1:29" s="18" customFormat="1" ht="128.1" customHeight="1" x14ac:dyDescent="0.2">
      <c r="A30" s="2">
        <f t="shared" si="0"/>
        <v>26</v>
      </c>
      <c r="B30" s="2" t="s">
        <v>535</v>
      </c>
      <c r="C30" s="2" t="s">
        <v>540</v>
      </c>
      <c r="D30" s="2" t="s">
        <v>538</v>
      </c>
      <c r="E30" s="2" t="s">
        <v>537</v>
      </c>
      <c r="F30" s="47" t="s">
        <v>85</v>
      </c>
      <c r="G30" s="50" t="s">
        <v>124</v>
      </c>
      <c r="H30" s="50" t="s">
        <v>125</v>
      </c>
      <c r="I30" s="2" t="s">
        <v>567</v>
      </c>
      <c r="J30" s="2" t="s">
        <v>165</v>
      </c>
      <c r="K30" s="53">
        <v>44927</v>
      </c>
      <c r="L30" s="53">
        <v>45291</v>
      </c>
      <c r="M30" s="50" t="s">
        <v>166</v>
      </c>
      <c r="N30" s="2" t="s">
        <v>167</v>
      </c>
      <c r="O30" s="50" t="s">
        <v>43</v>
      </c>
      <c r="P30" s="50" t="s">
        <v>168</v>
      </c>
      <c r="Q30" s="2" t="s">
        <v>45</v>
      </c>
      <c r="R30" s="66">
        <v>1</v>
      </c>
      <c r="S30" s="14" t="s">
        <v>121</v>
      </c>
      <c r="T30" s="2" t="s">
        <v>169</v>
      </c>
      <c r="U30" s="46" t="s">
        <v>133</v>
      </c>
      <c r="V30" s="2" t="s">
        <v>134</v>
      </c>
      <c r="W30" s="46" t="s">
        <v>37</v>
      </c>
      <c r="X30" s="52" t="s">
        <v>170</v>
      </c>
      <c r="Y30" s="2" t="s">
        <v>636</v>
      </c>
      <c r="Z30" s="20">
        <v>1</v>
      </c>
      <c r="AA30" s="15"/>
      <c r="AB30" s="2" t="s">
        <v>642</v>
      </c>
      <c r="AC30" s="2" t="s">
        <v>643</v>
      </c>
    </row>
    <row r="31" spans="1:29" s="18" customFormat="1" ht="150" customHeight="1" x14ac:dyDescent="0.2">
      <c r="A31" s="2">
        <f t="shared" si="0"/>
        <v>27</v>
      </c>
      <c r="B31" s="2" t="s">
        <v>535</v>
      </c>
      <c r="C31" s="2" t="s">
        <v>541</v>
      </c>
      <c r="D31" s="2" t="s">
        <v>544</v>
      </c>
      <c r="E31" s="2" t="s">
        <v>546</v>
      </c>
      <c r="F31" s="47" t="s">
        <v>85</v>
      </c>
      <c r="G31" s="47" t="s">
        <v>171</v>
      </c>
      <c r="H31" s="50" t="s">
        <v>113</v>
      </c>
      <c r="I31" s="2" t="s">
        <v>562</v>
      </c>
      <c r="J31" s="45" t="s">
        <v>172</v>
      </c>
      <c r="K31" s="45">
        <v>44986</v>
      </c>
      <c r="L31" s="45">
        <v>45290</v>
      </c>
      <c r="M31" s="50" t="s">
        <v>173</v>
      </c>
      <c r="N31" s="2" t="s">
        <v>174</v>
      </c>
      <c r="O31" s="50" t="s">
        <v>129</v>
      </c>
      <c r="P31" s="50" t="s">
        <v>175</v>
      </c>
      <c r="Q31" s="2" t="s">
        <v>45</v>
      </c>
      <c r="R31" s="65">
        <v>0.9</v>
      </c>
      <c r="S31" s="2" t="s">
        <v>33</v>
      </c>
      <c r="T31" s="2" t="s">
        <v>176</v>
      </c>
      <c r="U31" s="2" t="s">
        <v>47</v>
      </c>
      <c r="V31" s="2" t="s">
        <v>36</v>
      </c>
      <c r="W31" s="56">
        <v>825270275</v>
      </c>
      <c r="X31" s="50" t="s">
        <v>177</v>
      </c>
      <c r="Y31" s="22" t="s">
        <v>810</v>
      </c>
      <c r="Z31" s="20">
        <v>1</v>
      </c>
      <c r="AA31" s="15">
        <v>17033334</v>
      </c>
      <c r="AB31" s="2" t="s">
        <v>811</v>
      </c>
      <c r="AC31" s="2" t="s">
        <v>812</v>
      </c>
    </row>
    <row r="32" spans="1:29" s="18" customFormat="1" ht="111.95" customHeight="1" x14ac:dyDescent="0.2">
      <c r="A32" s="2">
        <f t="shared" si="0"/>
        <v>28</v>
      </c>
      <c r="B32" s="2" t="s">
        <v>535</v>
      </c>
      <c r="C32" s="2" t="s">
        <v>541</v>
      </c>
      <c r="D32" s="2" t="s">
        <v>544</v>
      </c>
      <c r="E32" s="2" t="s">
        <v>546</v>
      </c>
      <c r="F32" s="47" t="s">
        <v>85</v>
      </c>
      <c r="G32" s="47" t="s">
        <v>86</v>
      </c>
      <c r="H32" s="50" t="s">
        <v>113</v>
      </c>
      <c r="I32" s="2" t="s">
        <v>562</v>
      </c>
      <c r="J32" s="45" t="s">
        <v>178</v>
      </c>
      <c r="K32" s="45">
        <v>44927</v>
      </c>
      <c r="L32" s="45">
        <v>45290</v>
      </c>
      <c r="M32" s="50" t="s">
        <v>179</v>
      </c>
      <c r="N32" s="2" t="s">
        <v>180</v>
      </c>
      <c r="O32" s="2" t="s">
        <v>43</v>
      </c>
      <c r="P32" s="50" t="s">
        <v>181</v>
      </c>
      <c r="Q32" s="2" t="s">
        <v>45</v>
      </c>
      <c r="R32" s="65">
        <v>0.96</v>
      </c>
      <c r="S32" s="2" t="s">
        <v>121</v>
      </c>
      <c r="T32" s="2" t="s">
        <v>182</v>
      </c>
      <c r="U32" s="2" t="s">
        <v>47</v>
      </c>
      <c r="V32" s="2" t="s">
        <v>71</v>
      </c>
      <c r="W32" s="57" t="s">
        <v>183</v>
      </c>
      <c r="X32" s="50" t="s">
        <v>184</v>
      </c>
      <c r="Y32" s="22" t="s">
        <v>813</v>
      </c>
      <c r="Z32" s="24">
        <v>0.98</v>
      </c>
      <c r="AA32" s="3" t="s">
        <v>39</v>
      </c>
      <c r="AB32" s="5" t="s">
        <v>814</v>
      </c>
      <c r="AC32" s="4" t="s">
        <v>817</v>
      </c>
    </row>
    <row r="33" spans="1:66" s="18" customFormat="1" ht="195" customHeight="1" x14ac:dyDescent="0.2">
      <c r="A33" s="2">
        <f t="shared" si="0"/>
        <v>29</v>
      </c>
      <c r="B33" s="2" t="s">
        <v>535</v>
      </c>
      <c r="C33" s="2" t="s">
        <v>541</v>
      </c>
      <c r="D33" s="2" t="s">
        <v>544</v>
      </c>
      <c r="E33" s="2" t="s">
        <v>546</v>
      </c>
      <c r="F33" s="47" t="s">
        <v>85</v>
      </c>
      <c r="G33" s="47" t="s">
        <v>86</v>
      </c>
      <c r="H33" s="50" t="s">
        <v>113</v>
      </c>
      <c r="I33" s="2" t="s">
        <v>562</v>
      </c>
      <c r="J33" s="45" t="s">
        <v>185</v>
      </c>
      <c r="K33" s="45">
        <v>44986</v>
      </c>
      <c r="L33" s="45">
        <v>45290</v>
      </c>
      <c r="M33" s="50" t="s">
        <v>186</v>
      </c>
      <c r="N33" s="2" t="s">
        <v>187</v>
      </c>
      <c r="O33" s="50" t="s">
        <v>129</v>
      </c>
      <c r="P33" s="50" t="s">
        <v>188</v>
      </c>
      <c r="Q33" s="2" t="s">
        <v>45</v>
      </c>
      <c r="R33" s="66">
        <v>0.9</v>
      </c>
      <c r="S33" s="2" t="s">
        <v>33</v>
      </c>
      <c r="T33" s="2" t="s">
        <v>189</v>
      </c>
      <c r="U33" s="14" t="s">
        <v>47</v>
      </c>
      <c r="V33" s="2" t="s">
        <v>36</v>
      </c>
      <c r="W33" s="56">
        <v>187000000</v>
      </c>
      <c r="X33" s="50" t="s">
        <v>184</v>
      </c>
      <c r="Y33" s="22" t="s">
        <v>816</v>
      </c>
      <c r="Z33" s="20">
        <v>0.86</v>
      </c>
      <c r="AA33" s="15">
        <v>128066667</v>
      </c>
      <c r="AB33" s="2" t="s">
        <v>815</v>
      </c>
      <c r="AC33" s="2" t="s">
        <v>818</v>
      </c>
    </row>
    <row r="34" spans="1:66" s="25" customFormat="1" ht="285" x14ac:dyDescent="0.2">
      <c r="A34" s="2">
        <f t="shared" si="0"/>
        <v>30</v>
      </c>
      <c r="B34" s="2" t="s">
        <v>535</v>
      </c>
      <c r="C34" s="2" t="s">
        <v>541</v>
      </c>
      <c r="D34" s="2" t="s">
        <v>544</v>
      </c>
      <c r="E34" s="2" t="s">
        <v>546</v>
      </c>
      <c r="F34" s="47" t="s">
        <v>85</v>
      </c>
      <c r="G34" s="47" t="s">
        <v>86</v>
      </c>
      <c r="H34" s="50" t="s">
        <v>113</v>
      </c>
      <c r="I34" s="2" t="s">
        <v>562</v>
      </c>
      <c r="J34" s="45" t="s">
        <v>190</v>
      </c>
      <c r="K34" s="45">
        <v>45017</v>
      </c>
      <c r="L34" s="45">
        <v>45290</v>
      </c>
      <c r="M34" s="50" t="s">
        <v>191</v>
      </c>
      <c r="N34" s="2" t="s">
        <v>192</v>
      </c>
      <c r="O34" s="50" t="s">
        <v>129</v>
      </c>
      <c r="P34" s="50" t="s">
        <v>193</v>
      </c>
      <c r="Q34" s="2" t="s">
        <v>45</v>
      </c>
      <c r="R34" s="66">
        <v>0.9</v>
      </c>
      <c r="S34" s="2" t="s">
        <v>33</v>
      </c>
      <c r="T34" s="2" t="s">
        <v>194</v>
      </c>
      <c r="U34" s="14" t="s">
        <v>47</v>
      </c>
      <c r="V34" s="2" t="s">
        <v>36</v>
      </c>
      <c r="W34" s="56">
        <v>741940000</v>
      </c>
      <c r="X34" s="50" t="s">
        <v>184</v>
      </c>
      <c r="Y34" s="22" t="s">
        <v>819</v>
      </c>
      <c r="Z34" s="20">
        <v>0.75</v>
      </c>
      <c r="AA34" s="15">
        <v>314500008</v>
      </c>
      <c r="AB34" s="2" t="s">
        <v>820</v>
      </c>
      <c r="AC34" s="2" t="s">
        <v>809</v>
      </c>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row>
    <row r="35" spans="1:66" s="18" customFormat="1" ht="242.25" x14ac:dyDescent="0.2">
      <c r="A35" s="2">
        <f t="shared" si="0"/>
        <v>31</v>
      </c>
      <c r="B35" s="2" t="s">
        <v>535</v>
      </c>
      <c r="C35" s="2" t="s">
        <v>541</v>
      </c>
      <c r="D35" s="2" t="s">
        <v>544</v>
      </c>
      <c r="E35" s="2" t="s">
        <v>546</v>
      </c>
      <c r="F35" s="47" t="s">
        <v>85</v>
      </c>
      <c r="G35" s="47" t="s">
        <v>86</v>
      </c>
      <c r="H35" s="50" t="s">
        <v>113</v>
      </c>
      <c r="I35" s="2" t="s">
        <v>562</v>
      </c>
      <c r="J35" s="45" t="s">
        <v>195</v>
      </c>
      <c r="K35" s="45">
        <v>45017</v>
      </c>
      <c r="L35" s="45">
        <v>45291</v>
      </c>
      <c r="M35" s="50" t="s">
        <v>196</v>
      </c>
      <c r="N35" s="2" t="s">
        <v>197</v>
      </c>
      <c r="O35" s="2" t="s">
        <v>30</v>
      </c>
      <c r="P35" s="50" t="s">
        <v>198</v>
      </c>
      <c r="Q35" s="14" t="s">
        <v>32</v>
      </c>
      <c r="R35" s="72">
        <v>1</v>
      </c>
      <c r="S35" s="14" t="s">
        <v>107</v>
      </c>
      <c r="T35" s="2" t="s">
        <v>199</v>
      </c>
      <c r="U35" s="2" t="s">
        <v>47</v>
      </c>
      <c r="V35" s="2" t="s">
        <v>36</v>
      </c>
      <c r="W35" s="56">
        <v>352500000</v>
      </c>
      <c r="X35" s="50" t="s">
        <v>184</v>
      </c>
      <c r="Y35" s="22" t="s">
        <v>821</v>
      </c>
      <c r="Z35" s="2"/>
      <c r="AA35" s="15">
        <v>97853333</v>
      </c>
      <c r="AB35" s="2" t="s">
        <v>822</v>
      </c>
      <c r="AC35" s="2" t="s">
        <v>823</v>
      </c>
    </row>
    <row r="36" spans="1:66" s="18" customFormat="1" ht="189.95" customHeight="1" x14ac:dyDescent="0.2">
      <c r="A36" s="2">
        <f t="shared" si="0"/>
        <v>32</v>
      </c>
      <c r="B36" s="2" t="s">
        <v>535</v>
      </c>
      <c r="C36" s="2" t="s">
        <v>541</v>
      </c>
      <c r="D36" s="2" t="s">
        <v>544</v>
      </c>
      <c r="E36" s="2" t="s">
        <v>546</v>
      </c>
      <c r="F36" s="47" t="s">
        <v>85</v>
      </c>
      <c r="G36" s="47" t="s">
        <v>86</v>
      </c>
      <c r="H36" s="50" t="s">
        <v>113</v>
      </c>
      <c r="I36" s="2" t="s">
        <v>562</v>
      </c>
      <c r="J36" s="45" t="s">
        <v>200</v>
      </c>
      <c r="K36" s="45">
        <v>45017</v>
      </c>
      <c r="L36" s="45">
        <v>45291</v>
      </c>
      <c r="M36" s="50" t="s">
        <v>201</v>
      </c>
      <c r="N36" s="2" t="s">
        <v>202</v>
      </c>
      <c r="O36" s="50" t="s">
        <v>129</v>
      </c>
      <c r="P36" s="50" t="s">
        <v>203</v>
      </c>
      <c r="Q36" s="2" t="s">
        <v>45</v>
      </c>
      <c r="R36" s="66">
        <v>0.9</v>
      </c>
      <c r="S36" s="2" t="s">
        <v>33</v>
      </c>
      <c r="T36" s="2" t="s">
        <v>204</v>
      </c>
      <c r="U36" s="14" t="s">
        <v>47</v>
      </c>
      <c r="V36" s="2" t="s">
        <v>36</v>
      </c>
      <c r="W36" s="56">
        <v>2208500000</v>
      </c>
      <c r="X36" s="50" t="s">
        <v>184</v>
      </c>
      <c r="Y36" s="22" t="s">
        <v>824</v>
      </c>
      <c r="Z36" s="20">
        <v>0.99</v>
      </c>
      <c r="AA36" s="15">
        <v>52266667</v>
      </c>
      <c r="AB36" s="2" t="s">
        <v>825</v>
      </c>
      <c r="AC36" s="2" t="s">
        <v>809</v>
      </c>
    </row>
    <row r="37" spans="1:66" s="18" customFormat="1" ht="177.6" customHeight="1" x14ac:dyDescent="0.2">
      <c r="A37" s="2">
        <f t="shared" si="0"/>
        <v>33</v>
      </c>
      <c r="B37" s="2" t="s">
        <v>535</v>
      </c>
      <c r="C37" s="2" t="s">
        <v>541</v>
      </c>
      <c r="D37" s="2" t="s">
        <v>544</v>
      </c>
      <c r="E37" s="2" t="s">
        <v>546</v>
      </c>
      <c r="F37" s="47" t="s">
        <v>85</v>
      </c>
      <c r="G37" s="47" t="s">
        <v>205</v>
      </c>
      <c r="H37" s="50" t="s">
        <v>113</v>
      </c>
      <c r="I37" s="2" t="s">
        <v>562</v>
      </c>
      <c r="J37" s="45" t="s">
        <v>206</v>
      </c>
      <c r="K37" s="45">
        <v>44986</v>
      </c>
      <c r="L37" s="45">
        <v>45290</v>
      </c>
      <c r="M37" s="50" t="s">
        <v>207</v>
      </c>
      <c r="N37" s="2" t="s">
        <v>208</v>
      </c>
      <c r="O37" s="2" t="s">
        <v>30</v>
      </c>
      <c r="P37" s="50" t="s">
        <v>209</v>
      </c>
      <c r="Q37" s="14" t="s">
        <v>32</v>
      </c>
      <c r="R37" s="72">
        <v>1</v>
      </c>
      <c r="S37" s="14" t="s">
        <v>107</v>
      </c>
      <c r="T37" s="2" t="s">
        <v>210</v>
      </c>
      <c r="U37" s="2" t="s">
        <v>47</v>
      </c>
      <c r="V37" s="2" t="s">
        <v>36</v>
      </c>
      <c r="W37" s="56">
        <v>178500000</v>
      </c>
      <c r="X37" s="50" t="s">
        <v>184</v>
      </c>
      <c r="Y37" s="22" t="s">
        <v>826</v>
      </c>
      <c r="Z37" s="2" t="s">
        <v>827</v>
      </c>
      <c r="AA37" s="15">
        <v>118616663</v>
      </c>
      <c r="AB37" s="2" t="s">
        <v>828</v>
      </c>
      <c r="AC37" s="2" t="s">
        <v>829</v>
      </c>
    </row>
    <row r="38" spans="1:66" s="18" customFormat="1" ht="182.45" customHeight="1" x14ac:dyDescent="0.2">
      <c r="A38" s="2">
        <f t="shared" ref="A38:A68" si="1">A37+1</f>
        <v>34</v>
      </c>
      <c r="B38" s="2" t="s">
        <v>535</v>
      </c>
      <c r="C38" s="2" t="s">
        <v>541</v>
      </c>
      <c r="D38" s="2" t="s">
        <v>544</v>
      </c>
      <c r="E38" s="2" t="s">
        <v>546</v>
      </c>
      <c r="F38" s="47" t="s">
        <v>85</v>
      </c>
      <c r="G38" s="47" t="s">
        <v>205</v>
      </c>
      <c r="H38" s="50" t="s">
        <v>113</v>
      </c>
      <c r="I38" s="2" t="s">
        <v>562</v>
      </c>
      <c r="J38" s="45" t="s">
        <v>211</v>
      </c>
      <c r="K38" s="45">
        <v>44986</v>
      </c>
      <c r="L38" s="45">
        <v>45290</v>
      </c>
      <c r="M38" s="50" t="s">
        <v>212</v>
      </c>
      <c r="N38" s="2" t="s">
        <v>213</v>
      </c>
      <c r="O38" s="2" t="s">
        <v>30</v>
      </c>
      <c r="P38" s="50" t="s">
        <v>214</v>
      </c>
      <c r="Q38" s="14" t="s">
        <v>32</v>
      </c>
      <c r="R38" s="72">
        <v>1</v>
      </c>
      <c r="S38" s="14" t="s">
        <v>107</v>
      </c>
      <c r="T38" s="2" t="s">
        <v>215</v>
      </c>
      <c r="U38" s="2" t="s">
        <v>47</v>
      </c>
      <c r="V38" s="2" t="s">
        <v>36</v>
      </c>
      <c r="W38" s="56">
        <v>159000000</v>
      </c>
      <c r="X38" s="50" t="s">
        <v>184</v>
      </c>
      <c r="Y38" s="22" t="s">
        <v>830</v>
      </c>
      <c r="Z38" s="2"/>
      <c r="AA38" s="15">
        <v>142259333</v>
      </c>
      <c r="AB38" s="2" t="s">
        <v>831</v>
      </c>
      <c r="AC38" s="2" t="s">
        <v>829</v>
      </c>
    </row>
    <row r="39" spans="1:66" s="18" customFormat="1" ht="105.95" customHeight="1" x14ac:dyDescent="0.2">
      <c r="A39" s="2">
        <f t="shared" si="1"/>
        <v>35</v>
      </c>
      <c r="B39" s="2" t="s">
        <v>535</v>
      </c>
      <c r="C39" s="2" t="s">
        <v>541</v>
      </c>
      <c r="D39" s="2" t="s">
        <v>544</v>
      </c>
      <c r="E39" s="2" t="s">
        <v>546</v>
      </c>
      <c r="F39" s="47" t="s">
        <v>85</v>
      </c>
      <c r="G39" s="47" t="s">
        <v>216</v>
      </c>
      <c r="H39" s="50" t="s">
        <v>113</v>
      </c>
      <c r="I39" s="2" t="s">
        <v>562</v>
      </c>
      <c r="J39" s="45" t="s">
        <v>217</v>
      </c>
      <c r="K39" s="45">
        <v>45017</v>
      </c>
      <c r="L39" s="45">
        <v>45291</v>
      </c>
      <c r="M39" s="50" t="s">
        <v>218</v>
      </c>
      <c r="N39" s="2" t="s">
        <v>219</v>
      </c>
      <c r="O39" s="2" t="s">
        <v>30</v>
      </c>
      <c r="P39" s="50" t="s">
        <v>220</v>
      </c>
      <c r="Q39" s="14" t="s">
        <v>32</v>
      </c>
      <c r="R39" s="72">
        <v>1</v>
      </c>
      <c r="S39" s="14" t="s">
        <v>107</v>
      </c>
      <c r="T39" s="2" t="s">
        <v>221</v>
      </c>
      <c r="U39" s="2" t="s">
        <v>47</v>
      </c>
      <c r="V39" s="2" t="s">
        <v>36</v>
      </c>
      <c r="W39" s="56">
        <v>118500000</v>
      </c>
      <c r="X39" s="50" t="s">
        <v>184</v>
      </c>
      <c r="Y39" s="22" t="s">
        <v>832</v>
      </c>
      <c r="Z39" s="2"/>
      <c r="AA39" s="15">
        <v>62616663</v>
      </c>
      <c r="AB39" s="2" t="s">
        <v>833</v>
      </c>
      <c r="AC39" s="2" t="s">
        <v>829</v>
      </c>
    </row>
    <row r="40" spans="1:66" s="18" customFormat="1" ht="110.1" customHeight="1" x14ac:dyDescent="0.2">
      <c r="A40" s="2">
        <f t="shared" si="1"/>
        <v>36</v>
      </c>
      <c r="B40" s="2" t="s">
        <v>535</v>
      </c>
      <c r="C40" s="2" t="s">
        <v>540</v>
      </c>
      <c r="D40" s="2" t="s">
        <v>538</v>
      </c>
      <c r="E40" s="2" t="s">
        <v>537</v>
      </c>
      <c r="F40" s="47" t="s">
        <v>222</v>
      </c>
      <c r="G40" s="47" t="s">
        <v>223</v>
      </c>
      <c r="H40" s="47" t="s">
        <v>224</v>
      </c>
      <c r="I40" s="2" t="s">
        <v>561</v>
      </c>
      <c r="J40" s="2" t="s">
        <v>225</v>
      </c>
      <c r="K40" s="53">
        <v>44959</v>
      </c>
      <c r="L40" s="53">
        <v>45280</v>
      </c>
      <c r="M40" s="50" t="s">
        <v>226</v>
      </c>
      <c r="N40" s="2" t="s">
        <v>227</v>
      </c>
      <c r="O40" s="2" t="s">
        <v>30</v>
      </c>
      <c r="P40" s="50" t="s">
        <v>228</v>
      </c>
      <c r="Q40" s="50" t="s">
        <v>45</v>
      </c>
      <c r="R40" s="65">
        <v>1</v>
      </c>
      <c r="S40" s="2" t="s">
        <v>33</v>
      </c>
      <c r="T40" s="2" t="s">
        <v>229</v>
      </c>
      <c r="U40" s="50" t="s">
        <v>47</v>
      </c>
      <c r="V40" s="2" t="s">
        <v>71</v>
      </c>
      <c r="W40" s="46" t="s">
        <v>37</v>
      </c>
      <c r="X40" s="50" t="s">
        <v>230</v>
      </c>
      <c r="Y40" s="2" t="s">
        <v>644</v>
      </c>
      <c r="Z40" s="20">
        <v>0.85</v>
      </c>
      <c r="AA40" s="15">
        <v>0</v>
      </c>
      <c r="AB40" s="2" t="s">
        <v>645</v>
      </c>
      <c r="AC40" s="2" t="s">
        <v>794</v>
      </c>
    </row>
    <row r="41" spans="1:66" s="18" customFormat="1" ht="128.25" x14ac:dyDescent="0.2">
      <c r="A41" s="2">
        <f t="shared" si="1"/>
        <v>37</v>
      </c>
      <c r="B41" s="2" t="s">
        <v>535</v>
      </c>
      <c r="C41" s="2" t="s">
        <v>540</v>
      </c>
      <c r="D41" s="2" t="s">
        <v>538</v>
      </c>
      <c r="E41" s="2" t="s">
        <v>537</v>
      </c>
      <c r="F41" s="47" t="s">
        <v>222</v>
      </c>
      <c r="G41" s="47" t="s">
        <v>223</v>
      </c>
      <c r="H41" s="47" t="s">
        <v>224</v>
      </c>
      <c r="I41" s="2" t="s">
        <v>561</v>
      </c>
      <c r="J41" s="2" t="s">
        <v>231</v>
      </c>
      <c r="K41" s="53">
        <v>44931</v>
      </c>
      <c r="L41" s="53">
        <v>45280</v>
      </c>
      <c r="M41" s="50" t="s">
        <v>232</v>
      </c>
      <c r="N41" s="2" t="s">
        <v>232</v>
      </c>
      <c r="O41" s="2" t="s">
        <v>30</v>
      </c>
      <c r="P41" s="50" t="s">
        <v>232</v>
      </c>
      <c r="Q41" s="50" t="s">
        <v>32</v>
      </c>
      <c r="R41" s="71">
        <v>2</v>
      </c>
      <c r="S41" s="2" t="s">
        <v>33</v>
      </c>
      <c r="T41" s="2" t="s">
        <v>233</v>
      </c>
      <c r="U41" s="2" t="s">
        <v>61</v>
      </c>
      <c r="V41" s="2" t="s">
        <v>71</v>
      </c>
      <c r="W41" s="46" t="s">
        <v>37</v>
      </c>
      <c r="X41" s="50" t="s">
        <v>230</v>
      </c>
      <c r="Y41" s="2" t="s">
        <v>646</v>
      </c>
      <c r="Z41" s="20">
        <v>0.5</v>
      </c>
      <c r="AA41" s="15">
        <v>0</v>
      </c>
      <c r="AB41" s="2" t="s">
        <v>647</v>
      </c>
      <c r="AC41" s="2" t="s">
        <v>794</v>
      </c>
    </row>
    <row r="42" spans="1:66" s="18" customFormat="1" ht="128.25" x14ac:dyDescent="0.2">
      <c r="A42" s="2">
        <f t="shared" si="1"/>
        <v>38</v>
      </c>
      <c r="B42" s="2" t="s">
        <v>535</v>
      </c>
      <c r="C42" s="2" t="s">
        <v>540</v>
      </c>
      <c r="D42" s="2" t="s">
        <v>538</v>
      </c>
      <c r="E42" s="2" t="s">
        <v>537</v>
      </c>
      <c r="F42" s="47" t="s">
        <v>222</v>
      </c>
      <c r="G42" s="47" t="s">
        <v>223</v>
      </c>
      <c r="H42" s="47" t="s">
        <v>224</v>
      </c>
      <c r="I42" s="2" t="s">
        <v>561</v>
      </c>
      <c r="J42" s="2" t="s">
        <v>234</v>
      </c>
      <c r="K42" s="53">
        <v>44931</v>
      </c>
      <c r="L42" s="53">
        <v>45275</v>
      </c>
      <c r="M42" s="50" t="s">
        <v>235</v>
      </c>
      <c r="N42" s="2" t="s">
        <v>236</v>
      </c>
      <c r="O42" s="2" t="s">
        <v>30</v>
      </c>
      <c r="P42" s="50" t="s">
        <v>237</v>
      </c>
      <c r="Q42" s="50" t="s">
        <v>32</v>
      </c>
      <c r="R42" s="71">
        <v>4</v>
      </c>
      <c r="S42" s="2" t="s">
        <v>33</v>
      </c>
      <c r="T42" s="2" t="s">
        <v>238</v>
      </c>
      <c r="U42" s="50" t="s">
        <v>47</v>
      </c>
      <c r="V42" s="2" t="s">
        <v>71</v>
      </c>
      <c r="W42" s="46" t="s">
        <v>37</v>
      </c>
      <c r="X42" s="50" t="s">
        <v>230</v>
      </c>
      <c r="Y42" s="2" t="s">
        <v>648</v>
      </c>
      <c r="Z42" s="20">
        <v>0.75</v>
      </c>
      <c r="AA42" s="15">
        <v>0</v>
      </c>
      <c r="AB42" s="2" t="s">
        <v>647</v>
      </c>
      <c r="AC42" s="2" t="s">
        <v>794</v>
      </c>
    </row>
    <row r="43" spans="1:66" s="18" customFormat="1" ht="128.25" x14ac:dyDescent="0.2">
      <c r="A43" s="2">
        <f t="shared" si="1"/>
        <v>39</v>
      </c>
      <c r="B43" s="2" t="s">
        <v>535</v>
      </c>
      <c r="C43" s="2" t="s">
        <v>540</v>
      </c>
      <c r="D43" s="2" t="s">
        <v>538</v>
      </c>
      <c r="E43" s="2" t="s">
        <v>537</v>
      </c>
      <c r="F43" s="47" t="s">
        <v>222</v>
      </c>
      <c r="G43" s="47" t="s">
        <v>223</v>
      </c>
      <c r="H43" s="47" t="s">
        <v>224</v>
      </c>
      <c r="I43" s="2" t="s">
        <v>561</v>
      </c>
      <c r="J43" s="2" t="s">
        <v>234</v>
      </c>
      <c r="K43" s="53">
        <v>44931</v>
      </c>
      <c r="L43" s="53">
        <v>45280</v>
      </c>
      <c r="M43" s="50" t="s">
        <v>239</v>
      </c>
      <c r="N43" s="2" t="s">
        <v>239</v>
      </c>
      <c r="O43" s="2" t="s">
        <v>30</v>
      </c>
      <c r="P43" s="50" t="s">
        <v>239</v>
      </c>
      <c r="Q43" s="50" t="s">
        <v>32</v>
      </c>
      <c r="R43" s="71">
        <v>4</v>
      </c>
      <c r="S43" s="2" t="s">
        <v>33</v>
      </c>
      <c r="T43" s="2" t="s">
        <v>240</v>
      </c>
      <c r="U43" s="50" t="s">
        <v>47</v>
      </c>
      <c r="V43" s="2" t="s">
        <v>71</v>
      </c>
      <c r="W43" s="46" t="s">
        <v>37</v>
      </c>
      <c r="X43" s="50" t="s">
        <v>230</v>
      </c>
      <c r="Y43" s="2" t="s">
        <v>649</v>
      </c>
      <c r="Z43" s="20">
        <v>0.75</v>
      </c>
      <c r="AA43" s="15">
        <v>0</v>
      </c>
      <c r="AB43" s="2" t="s">
        <v>647</v>
      </c>
      <c r="AC43" s="2" t="s">
        <v>794</v>
      </c>
    </row>
    <row r="44" spans="1:66" s="18" customFormat="1" ht="128.25" x14ac:dyDescent="0.2">
      <c r="A44" s="2">
        <f t="shared" si="1"/>
        <v>40</v>
      </c>
      <c r="B44" s="2" t="s">
        <v>535</v>
      </c>
      <c r="C44" s="2" t="s">
        <v>540</v>
      </c>
      <c r="D44" s="2" t="s">
        <v>538</v>
      </c>
      <c r="E44" s="2" t="s">
        <v>537</v>
      </c>
      <c r="F44" s="47" t="s">
        <v>222</v>
      </c>
      <c r="G44" s="47" t="s">
        <v>223</v>
      </c>
      <c r="H44" s="47" t="s">
        <v>224</v>
      </c>
      <c r="I44" s="2" t="s">
        <v>561</v>
      </c>
      <c r="J44" s="2" t="s">
        <v>234</v>
      </c>
      <c r="K44" s="53">
        <v>44927</v>
      </c>
      <c r="L44" s="53">
        <v>45280</v>
      </c>
      <c r="M44" s="50" t="s">
        <v>241</v>
      </c>
      <c r="N44" s="2" t="s">
        <v>242</v>
      </c>
      <c r="O44" s="2" t="s">
        <v>30</v>
      </c>
      <c r="P44" s="50" t="s">
        <v>241</v>
      </c>
      <c r="Q44" s="50" t="s">
        <v>32</v>
      </c>
      <c r="R44" s="71">
        <v>4</v>
      </c>
      <c r="S44" s="2" t="s">
        <v>33</v>
      </c>
      <c r="T44" s="2" t="s">
        <v>243</v>
      </c>
      <c r="U44" s="50" t="s">
        <v>47</v>
      </c>
      <c r="V44" s="2" t="s">
        <v>71</v>
      </c>
      <c r="W44" s="46" t="s">
        <v>37</v>
      </c>
      <c r="X44" s="50" t="s">
        <v>230</v>
      </c>
      <c r="Y44" s="2" t="s">
        <v>650</v>
      </c>
      <c r="Z44" s="20">
        <v>0.75</v>
      </c>
      <c r="AA44" s="15">
        <v>0</v>
      </c>
      <c r="AB44" s="2" t="s">
        <v>647</v>
      </c>
      <c r="AC44" s="2" t="s">
        <v>794</v>
      </c>
    </row>
    <row r="45" spans="1:66" s="18" customFormat="1" ht="159" customHeight="1" x14ac:dyDescent="0.2">
      <c r="A45" s="2">
        <f t="shared" si="1"/>
        <v>41</v>
      </c>
      <c r="B45" s="2" t="s">
        <v>535</v>
      </c>
      <c r="C45" s="2" t="s">
        <v>540</v>
      </c>
      <c r="D45" s="2" t="s">
        <v>538</v>
      </c>
      <c r="E45" s="2" t="s">
        <v>537</v>
      </c>
      <c r="F45" s="47" t="s">
        <v>222</v>
      </c>
      <c r="G45" s="47" t="s">
        <v>223</v>
      </c>
      <c r="H45" s="47" t="s">
        <v>224</v>
      </c>
      <c r="I45" s="2" t="s">
        <v>561</v>
      </c>
      <c r="J45" s="2" t="s">
        <v>244</v>
      </c>
      <c r="K45" s="53">
        <v>44931</v>
      </c>
      <c r="L45" s="53">
        <v>45280</v>
      </c>
      <c r="M45" s="50" t="s">
        <v>245</v>
      </c>
      <c r="N45" s="2" t="s">
        <v>246</v>
      </c>
      <c r="O45" s="2" t="s">
        <v>30</v>
      </c>
      <c r="P45" s="50" t="s">
        <v>247</v>
      </c>
      <c r="Q45" s="50" t="s">
        <v>45</v>
      </c>
      <c r="R45" s="65">
        <v>1</v>
      </c>
      <c r="S45" s="2" t="s">
        <v>33</v>
      </c>
      <c r="T45" s="2" t="s">
        <v>248</v>
      </c>
      <c r="U45" s="50" t="s">
        <v>47</v>
      </c>
      <c r="V45" s="2" t="s">
        <v>71</v>
      </c>
      <c r="W45" s="46" t="s">
        <v>37</v>
      </c>
      <c r="X45" s="50" t="s">
        <v>38</v>
      </c>
      <c r="Y45" s="2" t="s">
        <v>651</v>
      </c>
      <c r="Z45" s="20">
        <v>0.75</v>
      </c>
      <c r="AA45" s="15">
        <v>0</v>
      </c>
      <c r="AB45" s="2" t="s">
        <v>647</v>
      </c>
      <c r="AC45" s="2" t="s">
        <v>794</v>
      </c>
    </row>
    <row r="46" spans="1:66" s="18" customFormat="1" ht="142.5" x14ac:dyDescent="0.2">
      <c r="A46" s="2">
        <v>42</v>
      </c>
      <c r="B46" s="2" t="s">
        <v>535</v>
      </c>
      <c r="C46" s="2" t="s">
        <v>541</v>
      </c>
      <c r="D46" s="2" t="s">
        <v>544</v>
      </c>
      <c r="E46" s="2" t="s">
        <v>546</v>
      </c>
      <c r="F46" s="47" t="s">
        <v>85</v>
      </c>
      <c r="G46" s="47" t="s">
        <v>216</v>
      </c>
      <c r="H46" s="47" t="s">
        <v>249</v>
      </c>
      <c r="I46" s="2" t="s">
        <v>568</v>
      </c>
      <c r="J46" s="2" t="s">
        <v>251</v>
      </c>
      <c r="K46" s="45">
        <v>44928</v>
      </c>
      <c r="L46" s="48">
        <v>45291</v>
      </c>
      <c r="M46" s="50" t="s">
        <v>252</v>
      </c>
      <c r="N46" s="2" t="s">
        <v>253</v>
      </c>
      <c r="O46" s="2" t="s">
        <v>30</v>
      </c>
      <c r="P46" s="50" t="s">
        <v>254</v>
      </c>
      <c r="Q46" s="50" t="s">
        <v>32</v>
      </c>
      <c r="R46" s="71">
        <v>4</v>
      </c>
      <c r="S46" s="2" t="s">
        <v>121</v>
      </c>
      <c r="T46" s="2" t="s">
        <v>255</v>
      </c>
      <c r="U46" s="50" t="s">
        <v>47</v>
      </c>
      <c r="V46" s="2" t="s">
        <v>36</v>
      </c>
      <c r="W46" s="51">
        <v>1116000000</v>
      </c>
      <c r="X46" s="50" t="s">
        <v>256</v>
      </c>
      <c r="Y46" s="2" t="s">
        <v>652</v>
      </c>
      <c r="Z46" s="2">
        <v>3</v>
      </c>
      <c r="AA46" s="15">
        <v>1001857833.65</v>
      </c>
      <c r="AB46" s="2" t="s">
        <v>653</v>
      </c>
      <c r="AC46" s="2" t="s">
        <v>795</v>
      </c>
    </row>
    <row r="47" spans="1:66" s="18" customFormat="1" ht="105" customHeight="1" x14ac:dyDescent="0.2">
      <c r="A47" s="2">
        <f t="shared" si="1"/>
        <v>43</v>
      </c>
      <c r="B47" s="2" t="s">
        <v>535</v>
      </c>
      <c r="C47" s="2" t="s">
        <v>541</v>
      </c>
      <c r="D47" s="2" t="s">
        <v>544</v>
      </c>
      <c r="E47" s="2" t="s">
        <v>546</v>
      </c>
      <c r="F47" s="47" t="s">
        <v>85</v>
      </c>
      <c r="G47" s="47" t="s">
        <v>216</v>
      </c>
      <c r="H47" s="47" t="s">
        <v>249</v>
      </c>
      <c r="I47" s="2" t="s">
        <v>568</v>
      </c>
      <c r="J47" s="2" t="s">
        <v>257</v>
      </c>
      <c r="K47" s="48">
        <v>44927</v>
      </c>
      <c r="L47" s="48">
        <v>45291</v>
      </c>
      <c r="M47" s="50" t="s">
        <v>258</v>
      </c>
      <c r="N47" s="2" t="s">
        <v>258</v>
      </c>
      <c r="O47" s="2" t="s">
        <v>30</v>
      </c>
      <c r="P47" s="50" t="s">
        <v>259</v>
      </c>
      <c r="Q47" s="50" t="s">
        <v>32</v>
      </c>
      <c r="R47" s="71">
        <v>4</v>
      </c>
      <c r="S47" s="2" t="s">
        <v>121</v>
      </c>
      <c r="T47" s="2" t="s">
        <v>260</v>
      </c>
      <c r="U47" s="50" t="s">
        <v>47</v>
      </c>
      <c r="V47" s="2" t="s">
        <v>36</v>
      </c>
      <c r="W47" s="58" t="s">
        <v>261</v>
      </c>
      <c r="X47" s="50" t="s">
        <v>262</v>
      </c>
      <c r="Y47" s="2" t="s">
        <v>654</v>
      </c>
      <c r="Z47" s="2">
        <v>3</v>
      </c>
      <c r="AA47" s="15" t="s">
        <v>655</v>
      </c>
      <c r="AB47" s="2" t="s">
        <v>656</v>
      </c>
      <c r="AC47" s="2" t="s">
        <v>795</v>
      </c>
    </row>
    <row r="48" spans="1:66" s="23" customFormat="1" ht="111.6" customHeight="1" x14ac:dyDescent="0.2">
      <c r="A48" s="2">
        <f t="shared" si="1"/>
        <v>44</v>
      </c>
      <c r="B48" s="2" t="s">
        <v>535</v>
      </c>
      <c r="C48" s="2" t="s">
        <v>539</v>
      </c>
      <c r="D48" s="2" t="s">
        <v>543</v>
      </c>
      <c r="E48" s="2" t="s">
        <v>548</v>
      </c>
      <c r="F48" s="47" t="s">
        <v>85</v>
      </c>
      <c r="G48" s="47" t="s">
        <v>216</v>
      </c>
      <c r="H48" s="47" t="s">
        <v>249</v>
      </c>
      <c r="I48" s="2" t="s">
        <v>568</v>
      </c>
      <c r="J48" s="2" t="s">
        <v>263</v>
      </c>
      <c r="K48" s="48">
        <v>45108</v>
      </c>
      <c r="L48" s="48">
        <v>45260</v>
      </c>
      <c r="M48" s="50" t="s">
        <v>264</v>
      </c>
      <c r="N48" s="2" t="s">
        <v>265</v>
      </c>
      <c r="O48" s="50" t="s">
        <v>129</v>
      </c>
      <c r="P48" s="50" t="s">
        <v>266</v>
      </c>
      <c r="Q48" s="50" t="s">
        <v>32</v>
      </c>
      <c r="R48" s="71">
        <v>1</v>
      </c>
      <c r="S48" s="2" t="s">
        <v>121</v>
      </c>
      <c r="T48" s="2" t="s">
        <v>267</v>
      </c>
      <c r="U48" s="2" t="s">
        <v>35</v>
      </c>
      <c r="V48" s="2" t="s">
        <v>36</v>
      </c>
      <c r="W48" s="51">
        <v>120600000</v>
      </c>
      <c r="X48" s="50" t="s">
        <v>256</v>
      </c>
      <c r="Y48" s="2" t="s">
        <v>657</v>
      </c>
      <c r="Z48" s="2">
        <v>0</v>
      </c>
      <c r="AA48" s="15">
        <v>0</v>
      </c>
      <c r="AB48" s="2" t="s">
        <v>658</v>
      </c>
      <c r="AC48" s="2" t="s">
        <v>795</v>
      </c>
    </row>
    <row r="49" spans="1:29" s="18" customFormat="1" ht="252.6" customHeight="1" x14ac:dyDescent="0.2">
      <c r="A49" s="2">
        <f t="shared" si="1"/>
        <v>45</v>
      </c>
      <c r="B49" s="2" t="s">
        <v>535</v>
      </c>
      <c r="C49" s="2" t="s">
        <v>539</v>
      </c>
      <c r="D49" s="2" t="s">
        <v>543</v>
      </c>
      <c r="E49" s="2" t="s">
        <v>548</v>
      </c>
      <c r="F49" s="47" t="s">
        <v>85</v>
      </c>
      <c r="G49" s="47" t="s">
        <v>216</v>
      </c>
      <c r="H49" s="47" t="s">
        <v>249</v>
      </c>
      <c r="I49" s="2" t="s">
        <v>568</v>
      </c>
      <c r="J49" s="2" t="s">
        <v>268</v>
      </c>
      <c r="K49" s="45">
        <v>44928</v>
      </c>
      <c r="L49" s="48">
        <v>45291</v>
      </c>
      <c r="M49" s="50" t="s">
        <v>269</v>
      </c>
      <c r="N49" s="2" t="s">
        <v>270</v>
      </c>
      <c r="O49" s="2" t="s">
        <v>30</v>
      </c>
      <c r="P49" s="50" t="s">
        <v>271</v>
      </c>
      <c r="Q49" s="50" t="s">
        <v>32</v>
      </c>
      <c r="R49" s="71">
        <v>1</v>
      </c>
      <c r="S49" s="2" t="s">
        <v>121</v>
      </c>
      <c r="T49" s="2" t="s">
        <v>272</v>
      </c>
      <c r="U49" s="2" t="s">
        <v>35</v>
      </c>
      <c r="V49" s="2" t="s">
        <v>36</v>
      </c>
      <c r="W49" s="51">
        <v>507523489</v>
      </c>
      <c r="X49" s="50" t="s">
        <v>256</v>
      </c>
      <c r="Y49" s="2" t="s">
        <v>659</v>
      </c>
      <c r="Z49" s="2">
        <v>0</v>
      </c>
      <c r="AA49" s="15">
        <v>507523489</v>
      </c>
      <c r="AB49" s="2" t="s">
        <v>660</v>
      </c>
      <c r="AC49" s="2" t="s">
        <v>795</v>
      </c>
    </row>
    <row r="50" spans="1:29" s="18" customFormat="1" ht="207" customHeight="1" x14ac:dyDescent="0.2">
      <c r="A50" s="2">
        <f t="shared" si="1"/>
        <v>46</v>
      </c>
      <c r="B50" s="2" t="s">
        <v>535</v>
      </c>
      <c r="C50" s="2" t="s">
        <v>541</v>
      </c>
      <c r="D50" s="2" t="s">
        <v>544</v>
      </c>
      <c r="E50" s="2" t="s">
        <v>546</v>
      </c>
      <c r="F50" s="47" t="s">
        <v>85</v>
      </c>
      <c r="G50" s="47" t="s">
        <v>216</v>
      </c>
      <c r="H50" s="47" t="s">
        <v>249</v>
      </c>
      <c r="I50" s="2" t="s">
        <v>568</v>
      </c>
      <c r="J50" s="2" t="s">
        <v>273</v>
      </c>
      <c r="K50" s="48">
        <v>44986</v>
      </c>
      <c r="L50" s="48">
        <v>45291</v>
      </c>
      <c r="M50" s="50" t="s">
        <v>274</v>
      </c>
      <c r="N50" s="2" t="s">
        <v>274</v>
      </c>
      <c r="O50" s="2" t="s">
        <v>30</v>
      </c>
      <c r="P50" s="50" t="s">
        <v>274</v>
      </c>
      <c r="Q50" s="50" t="s">
        <v>32</v>
      </c>
      <c r="R50" s="71">
        <v>1</v>
      </c>
      <c r="S50" s="2" t="s">
        <v>121</v>
      </c>
      <c r="T50" s="2" t="s">
        <v>275</v>
      </c>
      <c r="U50" s="2" t="s">
        <v>35</v>
      </c>
      <c r="V50" s="2" t="s">
        <v>36</v>
      </c>
      <c r="W50" s="51">
        <v>82110000</v>
      </c>
      <c r="X50" s="50" t="s">
        <v>256</v>
      </c>
      <c r="Y50" s="2" t="s">
        <v>661</v>
      </c>
      <c r="Z50" s="2">
        <v>0</v>
      </c>
      <c r="AA50" s="15">
        <v>82110000</v>
      </c>
      <c r="AB50" s="19" t="s">
        <v>662</v>
      </c>
      <c r="AC50" s="2" t="s">
        <v>795</v>
      </c>
    </row>
    <row r="51" spans="1:29" s="18" customFormat="1" ht="213.95" customHeight="1" x14ac:dyDescent="0.2">
      <c r="A51" s="2">
        <f t="shared" si="1"/>
        <v>47</v>
      </c>
      <c r="B51" s="2" t="s">
        <v>536</v>
      </c>
      <c r="C51" s="2" t="s">
        <v>539</v>
      </c>
      <c r="D51" s="2" t="s">
        <v>543</v>
      </c>
      <c r="E51" s="2" t="s">
        <v>548</v>
      </c>
      <c r="F51" s="47" t="s">
        <v>85</v>
      </c>
      <c r="G51" s="47" t="s">
        <v>216</v>
      </c>
      <c r="H51" s="47" t="s">
        <v>249</v>
      </c>
      <c r="I51" s="2" t="s">
        <v>568</v>
      </c>
      <c r="J51" s="2" t="s">
        <v>276</v>
      </c>
      <c r="K51" s="48">
        <v>44986</v>
      </c>
      <c r="L51" s="48">
        <v>45291</v>
      </c>
      <c r="M51" s="50" t="s">
        <v>277</v>
      </c>
      <c r="N51" s="2" t="s">
        <v>277</v>
      </c>
      <c r="O51" s="2" t="s">
        <v>30</v>
      </c>
      <c r="P51" s="50" t="s">
        <v>277</v>
      </c>
      <c r="Q51" s="50" t="s">
        <v>32</v>
      </c>
      <c r="R51" s="71">
        <v>1</v>
      </c>
      <c r="S51" s="2" t="s">
        <v>121</v>
      </c>
      <c r="T51" s="2" t="s">
        <v>275</v>
      </c>
      <c r="U51" s="2" t="s">
        <v>35</v>
      </c>
      <c r="V51" s="2" t="s">
        <v>36</v>
      </c>
      <c r="W51" s="51">
        <v>32800000</v>
      </c>
      <c r="X51" s="50" t="s">
        <v>256</v>
      </c>
      <c r="Y51" s="2" t="s">
        <v>663</v>
      </c>
      <c r="Z51" s="2">
        <v>0</v>
      </c>
      <c r="AA51" s="15">
        <v>32800000</v>
      </c>
      <c r="AB51" s="2" t="s">
        <v>664</v>
      </c>
      <c r="AC51" s="2" t="s">
        <v>795</v>
      </c>
    </row>
    <row r="52" spans="1:29" s="18" customFormat="1" ht="243.95" customHeight="1" x14ac:dyDescent="0.2">
      <c r="A52" s="2">
        <f t="shared" si="1"/>
        <v>48</v>
      </c>
      <c r="B52" s="2" t="s">
        <v>536</v>
      </c>
      <c r="C52" s="2" t="s">
        <v>539</v>
      </c>
      <c r="D52" s="2" t="s">
        <v>543</v>
      </c>
      <c r="E52" s="2" t="s">
        <v>548</v>
      </c>
      <c r="F52" s="47" t="s">
        <v>24</v>
      </c>
      <c r="G52" s="47" t="s">
        <v>216</v>
      </c>
      <c r="H52" s="47" t="s">
        <v>249</v>
      </c>
      <c r="I52" s="2" t="s">
        <v>568</v>
      </c>
      <c r="J52" s="2" t="s">
        <v>278</v>
      </c>
      <c r="K52" s="48">
        <v>44958</v>
      </c>
      <c r="L52" s="48">
        <v>45291</v>
      </c>
      <c r="M52" s="50" t="s">
        <v>279</v>
      </c>
      <c r="N52" s="2" t="s">
        <v>280</v>
      </c>
      <c r="O52" s="50" t="s">
        <v>129</v>
      </c>
      <c r="P52" s="50" t="s">
        <v>281</v>
      </c>
      <c r="Q52" s="50" t="s">
        <v>32</v>
      </c>
      <c r="R52" s="71">
        <v>1</v>
      </c>
      <c r="S52" s="2" t="s">
        <v>121</v>
      </c>
      <c r="T52" s="2" t="s">
        <v>282</v>
      </c>
      <c r="U52" s="50" t="s">
        <v>35</v>
      </c>
      <c r="V52" s="2" t="s">
        <v>36</v>
      </c>
      <c r="W52" s="51">
        <v>70000000</v>
      </c>
      <c r="X52" s="50" t="s">
        <v>283</v>
      </c>
      <c r="Y52" s="2" t="s">
        <v>665</v>
      </c>
      <c r="Z52" s="2">
        <v>0</v>
      </c>
      <c r="AA52" s="15">
        <v>70000000</v>
      </c>
      <c r="AB52" s="19" t="s">
        <v>662</v>
      </c>
      <c r="AC52" s="2" t="s">
        <v>795</v>
      </c>
    </row>
    <row r="53" spans="1:29" s="18" customFormat="1" ht="128.25" x14ac:dyDescent="0.2">
      <c r="A53" s="2">
        <f t="shared" si="1"/>
        <v>49</v>
      </c>
      <c r="B53" s="2" t="s">
        <v>536</v>
      </c>
      <c r="C53" s="2" t="s">
        <v>539</v>
      </c>
      <c r="D53" s="2" t="s">
        <v>543</v>
      </c>
      <c r="E53" s="2" t="s">
        <v>548</v>
      </c>
      <c r="F53" s="47" t="s">
        <v>24</v>
      </c>
      <c r="G53" s="47" t="s">
        <v>216</v>
      </c>
      <c r="H53" s="47" t="s">
        <v>249</v>
      </c>
      <c r="I53" s="2" t="s">
        <v>568</v>
      </c>
      <c r="J53" s="2" t="s">
        <v>284</v>
      </c>
      <c r="K53" s="48">
        <v>44986</v>
      </c>
      <c r="L53" s="48">
        <v>45291</v>
      </c>
      <c r="M53" s="50" t="s">
        <v>285</v>
      </c>
      <c r="N53" s="2" t="s">
        <v>285</v>
      </c>
      <c r="O53" s="2" t="s">
        <v>30</v>
      </c>
      <c r="P53" s="50" t="s">
        <v>285</v>
      </c>
      <c r="Q53" s="50" t="s">
        <v>45</v>
      </c>
      <c r="R53" s="65">
        <v>1</v>
      </c>
      <c r="S53" s="2" t="s">
        <v>286</v>
      </c>
      <c r="T53" s="2" t="s">
        <v>287</v>
      </c>
      <c r="U53" s="50" t="s">
        <v>35</v>
      </c>
      <c r="V53" s="2" t="s">
        <v>36</v>
      </c>
      <c r="W53" s="51">
        <v>279750000</v>
      </c>
      <c r="X53" s="50" t="s">
        <v>256</v>
      </c>
      <c r="Y53" s="2" t="s">
        <v>666</v>
      </c>
      <c r="Z53" s="20">
        <v>0.2</v>
      </c>
      <c r="AA53" s="15">
        <v>0</v>
      </c>
      <c r="AB53" s="2" t="s">
        <v>658</v>
      </c>
      <c r="AC53" s="2" t="s">
        <v>795</v>
      </c>
    </row>
    <row r="54" spans="1:29" s="18" customFormat="1" ht="199.5" x14ac:dyDescent="0.2">
      <c r="A54" s="2">
        <f t="shared" si="1"/>
        <v>50</v>
      </c>
      <c r="B54" s="2" t="s">
        <v>536</v>
      </c>
      <c r="C54" s="2" t="s">
        <v>539</v>
      </c>
      <c r="D54" s="2" t="s">
        <v>543</v>
      </c>
      <c r="E54" s="2" t="s">
        <v>548</v>
      </c>
      <c r="F54" s="47" t="s">
        <v>24</v>
      </c>
      <c r="G54" s="47" t="s">
        <v>216</v>
      </c>
      <c r="H54" s="47" t="s">
        <v>249</v>
      </c>
      <c r="I54" s="2" t="s">
        <v>568</v>
      </c>
      <c r="J54" s="2" t="s">
        <v>288</v>
      </c>
      <c r="K54" s="48">
        <v>45017</v>
      </c>
      <c r="L54" s="48">
        <v>45231</v>
      </c>
      <c r="M54" s="50" t="s">
        <v>289</v>
      </c>
      <c r="N54" s="2" t="s">
        <v>290</v>
      </c>
      <c r="O54" s="2" t="s">
        <v>30</v>
      </c>
      <c r="P54" s="50" t="s">
        <v>291</v>
      </c>
      <c r="Q54" s="50" t="s">
        <v>45</v>
      </c>
      <c r="R54" s="65">
        <v>1</v>
      </c>
      <c r="S54" s="2" t="s">
        <v>33</v>
      </c>
      <c r="T54" s="2" t="s">
        <v>292</v>
      </c>
      <c r="U54" s="50" t="s">
        <v>35</v>
      </c>
      <c r="V54" s="2" t="s">
        <v>36</v>
      </c>
      <c r="W54" s="51">
        <v>96984513</v>
      </c>
      <c r="X54" s="50" t="s">
        <v>256</v>
      </c>
      <c r="Y54" s="2" t="s">
        <v>667</v>
      </c>
      <c r="Z54" s="20">
        <v>0.6</v>
      </c>
      <c r="AA54" s="15">
        <v>0</v>
      </c>
      <c r="AB54" s="2" t="s">
        <v>668</v>
      </c>
      <c r="AC54" s="2" t="s">
        <v>795</v>
      </c>
    </row>
    <row r="55" spans="1:29" s="18" customFormat="1" ht="117.95" customHeight="1" x14ac:dyDescent="0.2">
      <c r="A55" s="2">
        <f t="shared" si="1"/>
        <v>51</v>
      </c>
      <c r="B55" s="2" t="s">
        <v>536</v>
      </c>
      <c r="C55" s="2" t="s">
        <v>539</v>
      </c>
      <c r="D55" s="2" t="s">
        <v>543</v>
      </c>
      <c r="E55" s="2" t="s">
        <v>548</v>
      </c>
      <c r="F55" s="47" t="s">
        <v>24</v>
      </c>
      <c r="G55" s="47" t="s">
        <v>216</v>
      </c>
      <c r="H55" s="47" t="s">
        <v>249</v>
      </c>
      <c r="I55" s="2" t="s">
        <v>568</v>
      </c>
      <c r="J55" s="2" t="s">
        <v>293</v>
      </c>
      <c r="K55" s="48">
        <v>44958</v>
      </c>
      <c r="L55" s="48">
        <v>45200</v>
      </c>
      <c r="M55" s="50" t="s">
        <v>294</v>
      </c>
      <c r="N55" s="2" t="s">
        <v>294</v>
      </c>
      <c r="O55" s="2" t="s">
        <v>30</v>
      </c>
      <c r="P55" s="50" t="s">
        <v>294</v>
      </c>
      <c r="Q55" s="50" t="s">
        <v>45</v>
      </c>
      <c r="R55" s="65">
        <v>1</v>
      </c>
      <c r="S55" s="2" t="s">
        <v>33</v>
      </c>
      <c r="T55" s="2" t="s">
        <v>295</v>
      </c>
      <c r="U55" s="50" t="s">
        <v>35</v>
      </c>
      <c r="V55" s="2" t="s">
        <v>36</v>
      </c>
      <c r="W55" s="51">
        <v>7800000</v>
      </c>
      <c r="X55" s="50" t="s">
        <v>256</v>
      </c>
      <c r="Y55" s="2" t="s">
        <v>669</v>
      </c>
      <c r="Z55" s="20">
        <v>0.1</v>
      </c>
      <c r="AA55" s="15">
        <v>7800000</v>
      </c>
      <c r="AB55" s="2" t="s">
        <v>250</v>
      </c>
      <c r="AC55" s="2" t="s">
        <v>795</v>
      </c>
    </row>
    <row r="56" spans="1:29" s="18" customFormat="1" ht="128.25" x14ac:dyDescent="0.2">
      <c r="A56" s="2">
        <f t="shared" si="1"/>
        <v>52</v>
      </c>
      <c r="B56" s="2" t="s">
        <v>536</v>
      </c>
      <c r="C56" s="2" t="s">
        <v>539</v>
      </c>
      <c r="D56" s="2" t="s">
        <v>543</v>
      </c>
      <c r="E56" s="2" t="s">
        <v>549</v>
      </c>
      <c r="F56" s="47" t="s">
        <v>85</v>
      </c>
      <c r="G56" s="47" t="s">
        <v>216</v>
      </c>
      <c r="H56" s="47" t="s">
        <v>249</v>
      </c>
      <c r="I56" s="2" t="s">
        <v>568</v>
      </c>
      <c r="J56" s="2" t="s">
        <v>296</v>
      </c>
      <c r="K56" s="48">
        <v>44986</v>
      </c>
      <c r="L56" s="48">
        <v>45275</v>
      </c>
      <c r="M56" s="50" t="s">
        <v>297</v>
      </c>
      <c r="N56" s="2" t="s">
        <v>298</v>
      </c>
      <c r="O56" s="50" t="s">
        <v>129</v>
      </c>
      <c r="P56" s="50" t="s">
        <v>299</v>
      </c>
      <c r="Q56" s="50" t="s">
        <v>32</v>
      </c>
      <c r="R56" s="71">
        <v>3</v>
      </c>
      <c r="S56" s="2" t="s">
        <v>33</v>
      </c>
      <c r="T56" s="2" t="s">
        <v>300</v>
      </c>
      <c r="U56" s="2" t="s">
        <v>61</v>
      </c>
      <c r="V56" s="2" t="s">
        <v>71</v>
      </c>
      <c r="W56" s="52">
        <v>0</v>
      </c>
      <c r="X56" s="50" t="s">
        <v>38</v>
      </c>
      <c r="Y56" s="2" t="s">
        <v>670</v>
      </c>
      <c r="Z56" s="2">
        <v>2</v>
      </c>
      <c r="AA56" s="15" t="s">
        <v>250</v>
      </c>
      <c r="AB56" s="2" t="s">
        <v>671</v>
      </c>
      <c r="AC56" s="2" t="s">
        <v>795</v>
      </c>
    </row>
    <row r="57" spans="1:29" s="18" customFormat="1" ht="185.1" customHeight="1" x14ac:dyDescent="0.2">
      <c r="A57" s="2">
        <f t="shared" si="1"/>
        <v>53</v>
      </c>
      <c r="B57" s="2" t="s">
        <v>536</v>
      </c>
      <c r="C57" s="2" t="s">
        <v>539</v>
      </c>
      <c r="D57" s="2" t="s">
        <v>543</v>
      </c>
      <c r="E57" s="2" t="s">
        <v>549</v>
      </c>
      <c r="F57" s="47" t="s">
        <v>24</v>
      </c>
      <c r="G57" s="47" t="s">
        <v>216</v>
      </c>
      <c r="H57" s="47" t="s">
        <v>249</v>
      </c>
      <c r="I57" s="2" t="s">
        <v>568</v>
      </c>
      <c r="J57" s="2" t="s">
        <v>301</v>
      </c>
      <c r="K57" s="48">
        <v>44958</v>
      </c>
      <c r="L57" s="48">
        <v>45260</v>
      </c>
      <c r="M57" s="50" t="s">
        <v>302</v>
      </c>
      <c r="N57" s="2" t="s">
        <v>303</v>
      </c>
      <c r="O57" s="50" t="s">
        <v>129</v>
      </c>
      <c r="P57" s="50" t="s">
        <v>304</v>
      </c>
      <c r="Q57" s="50" t="s">
        <v>32</v>
      </c>
      <c r="R57" s="71">
        <v>2</v>
      </c>
      <c r="S57" s="2" t="s">
        <v>33</v>
      </c>
      <c r="T57" s="2" t="s">
        <v>305</v>
      </c>
      <c r="U57" s="2" t="s">
        <v>61</v>
      </c>
      <c r="V57" s="2" t="s">
        <v>71</v>
      </c>
      <c r="W57" s="52">
        <v>0</v>
      </c>
      <c r="X57" s="50" t="s">
        <v>38</v>
      </c>
      <c r="Y57" s="2" t="s">
        <v>672</v>
      </c>
      <c r="Z57" s="2">
        <v>2</v>
      </c>
      <c r="AA57" s="15" t="s">
        <v>250</v>
      </c>
      <c r="AB57" s="19" t="s">
        <v>673</v>
      </c>
      <c r="AC57" s="2" t="s">
        <v>795</v>
      </c>
    </row>
    <row r="58" spans="1:29" s="18" customFormat="1" ht="128.25" x14ac:dyDescent="0.2">
      <c r="A58" s="2">
        <f t="shared" si="1"/>
        <v>54</v>
      </c>
      <c r="B58" s="2" t="s">
        <v>536</v>
      </c>
      <c r="C58" s="2" t="s">
        <v>539</v>
      </c>
      <c r="D58" s="2" t="s">
        <v>543</v>
      </c>
      <c r="E58" s="2" t="s">
        <v>549</v>
      </c>
      <c r="F58" s="47" t="s">
        <v>306</v>
      </c>
      <c r="G58" s="47" t="s">
        <v>216</v>
      </c>
      <c r="H58" s="47" t="s">
        <v>249</v>
      </c>
      <c r="I58" s="2" t="s">
        <v>568</v>
      </c>
      <c r="J58" s="2" t="s">
        <v>307</v>
      </c>
      <c r="K58" s="48">
        <v>44958</v>
      </c>
      <c r="L58" s="48">
        <v>45275</v>
      </c>
      <c r="M58" s="50" t="s">
        <v>308</v>
      </c>
      <c r="N58" s="2" t="s">
        <v>309</v>
      </c>
      <c r="O58" s="50" t="s">
        <v>129</v>
      </c>
      <c r="P58" s="50" t="s">
        <v>310</v>
      </c>
      <c r="Q58" s="50" t="s">
        <v>32</v>
      </c>
      <c r="R58" s="71">
        <v>6</v>
      </c>
      <c r="S58" s="2" t="s">
        <v>33</v>
      </c>
      <c r="T58" s="2" t="s">
        <v>311</v>
      </c>
      <c r="U58" s="2" t="s">
        <v>61</v>
      </c>
      <c r="V58" s="2" t="s">
        <v>71</v>
      </c>
      <c r="W58" s="52">
        <v>0</v>
      </c>
      <c r="X58" s="50" t="s">
        <v>38</v>
      </c>
      <c r="Y58" s="2" t="s">
        <v>674</v>
      </c>
      <c r="Z58" s="2">
        <v>6</v>
      </c>
      <c r="AA58" s="15" t="s">
        <v>250</v>
      </c>
      <c r="AB58" s="19" t="s">
        <v>675</v>
      </c>
      <c r="AC58" s="2" t="s">
        <v>795</v>
      </c>
    </row>
    <row r="59" spans="1:29" s="18" customFormat="1" ht="197.45" customHeight="1" x14ac:dyDescent="0.2">
      <c r="A59" s="2">
        <f t="shared" si="1"/>
        <v>55</v>
      </c>
      <c r="B59" s="2" t="s">
        <v>536</v>
      </c>
      <c r="C59" s="2" t="s">
        <v>539</v>
      </c>
      <c r="D59" s="2" t="s">
        <v>543</v>
      </c>
      <c r="E59" s="2" t="s">
        <v>549</v>
      </c>
      <c r="F59" s="47" t="s">
        <v>24</v>
      </c>
      <c r="G59" s="47" t="s">
        <v>216</v>
      </c>
      <c r="H59" s="47" t="s">
        <v>249</v>
      </c>
      <c r="I59" s="2" t="s">
        <v>568</v>
      </c>
      <c r="J59" s="2" t="s">
        <v>312</v>
      </c>
      <c r="K59" s="48">
        <v>44958</v>
      </c>
      <c r="L59" s="48">
        <v>45275</v>
      </c>
      <c r="M59" s="50" t="s">
        <v>313</v>
      </c>
      <c r="N59" s="2" t="s">
        <v>313</v>
      </c>
      <c r="O59" s="2" t="s">
        <v>30</v>
      </c>
      <c r="P59" s="50" t="s">
        <v>313</v>
      </c>
      <c r="Q59" s="50" t="s">
        <v>32</v>
      </c>
      <c r="R59" s="71">
        <v>1</v>
      </c>
      <c r="S59" s="2" t="s">
        <v>121</v>
      </c>
      <c r="T59" s="2" t="s">
        <v>275</v>
      </c>
      <c r="U59" s="50" t="s">
        <v>35</v>
      </c>
      <c r="V59" s="2" t="s">
        <v>36</v>
      </c>
      <c r="W59" s="51">
        <v>129800000</v>
      </c>
      <c r="X59" s="50" t="s">
        <v>256</v>
      </c>
      <c r="Y59" s="2" t="s">
        <v>676</v>
      </c>
      <c r="Z59" s="2">
        <v>0</v>
      </c>
      <c r="AA59" s="15">
        <v>129800000</v>
      </c>
      <c r="AB59" s="19" t="s">
        <v>677</v>
      </c>
      <c r="AC59" s="2" t="s">
        <v>795</v>
      </c>
    </row>
    <row r="60" spans="1:29" s="18" customFormat="1" ht="258.60000000000002" customHeight="1" x14ac:dyDescent="0.2">
      <c r="A60" s="2">
        <f t="shared" si="1"/>
        <v>56</v>
      </c>
      <c r="B60" s="2" t="s">
        <v>536</v>
      </c>
      <c r="C60" s="2" t="s">
        <v>539</v>
      </c>
      <c r="D60" s="2" t="s">
        <v>543</v>
      </c>
      <c r="E60" s="2" t="s">
        <v>549</v>
      </c>
      <c r="F60" s="47" t="s">
        <v>85</v>
      </c>
      <c r="G60" s="47" t="s">
        <v>216</v>
      </c>
      <c r="H60" s="47" t="s">
        <v>249</v>
      </c>
      <c r="I60" s="2" t="s">
        <v>568</v>
      </c>
      <c r="J60" s="2" t="s">
        <v>314</v>
      </c>
      <c r="K60" s="48">
        <v>44958</v>
      </c>
      <c r="L60" s="48">
        <v>45291</v>
      </c>
      <c r="M60" s="50" t="s">
        <v>315</v>
      </c>
      <c r="N60" s="2" t="s">
        <v>315</v>
      </c>
      <c r="O60" s="2" t="s">
        <v>30</v>
      </c>
      <c r="P60" s="50" t="s">
        <v>315</v>
      </c>
      <c r="Q60" s="50" t="s">
        <v>32</v>
      </c>
      <c r="R60" s="71">
        <v>1</v>
      </c>
      <c r="S60" s="2" t="s">
        <v>121</v>
      </c>
      <c r="T60" s="2" t="s">
        <v>275</v>
      </c>
      <c r="U60" s="2" t="s">
        <v>35</v>
      </c>
      <c r="V60" s="2" t="s">
        <v>36</v>
      </c>
      <c r="W60" s="51">
        <v>472957197</v>
      </c>
      <c r="X60" s="50" t="s">
        <v>256</v>
      </c>
      <c r="Y60" s="2" t="s">
        <v>678</v>
      </c>
      <c r="Z60" s="2">
        <v>0</v>
      </c>
      <c r="AA60" s="15">
        <v>436709229</v>
      </c>
      <c r="AB60" s="2" t="s">
        <v>679</v>
      </c>
      <c r="AC60" s="2" t="s">
        <v>795</v>
      </c>
    </row>
    <row r="61" spans="1:29" s="18" customFormat="1" ht="126.95" customHeight="1" x14ac:dyDescent="0.2">
      <c r="A61" s="2">
        <f t="shared" si="1"/>
        <v>57</v>
      </c>
      <c r="B61" s="2" t="s">
        <v>535</v>
      </c>
      <c r="C61" s="2" t="s">
        <v>541</v>
      </c>
      <c r="D61" s="2" t="s">
        <v>544</v>
      </c>
      <c r="E61" s="2" t="s">
        <v>546</v>
      </c>
      <c r="F61" s="47" t="s">
        <v>85</v>
      </c>
      <c r="G61" s="47" t="s">
        <v>86</v>
      </c>
      <c r="H61" s="50" t="s">
        <v>316</v>
      </c>
      <c r="I61" s="2" t="s">
        <v>317</v>
      </c>
      <c r="J61" s="2" t="s">
        <v>318</v>
      </c>
      <c r="K61" s="53">
        <v>44942</v>
      </c>
      <c r="L61" s="59">
        <v>45289</v>
      </c>
      <c r="M61" s="50" t="s">
        <v>319</v>
      </c>
      <c r="N61" s="2" t="s">
        <v>320</v>
      </c>
      <c r="O61" s="2" t="s">
        <v>30</v>
      </c>
      <c r="P61" s="50" t="s">
        <v>321</v>
      </c>
      <c r="Q61" s="50" t="s">
        <v>32</v>
      </c>
      <c r="R61" s="71">
        <v>3</v>
      </c>
      <c r="S61" s="2" t="s">
        <v>121</v>
      </c>
      <c r="T61" s="2" t="s">
        <v>322</v>
      </c>
      <c r="U61" s="2" t="s">
        <v>61</v>
      </c>
      <c r="V61" s="2" t="s">
        <v>36</v>
      </c>
      <c r="W61" s="60">
        <v>1546520000</v>
      </c>
      <c r="X61" s="50" t="s">
        <v>84</v>
      </c>
      <c r="Y61" s="2" t="s">
        <v>680</v>
      </c>
      <c r="Z61" s="2" t="s">
        <v>681</v>
      </c>
      <c r="AA61" s="15">
        <v>784317494</v>
      </c>
      <c r="AB61" s="2" t="s">
        <v>682</v>
      </c>
      <c r="AC61" s="2" t="s">
        <v>796</v>
      </c>
    </row>
    <row r="62" spans="1:29" s="18" customFormat="1" ht="175.5" customHeight="1" x14ac:dyDescent="0.2">
      <c r="A62" s="2">
        <f t="shared" si="1"/>
        <v>58</v>
      </c>
      <c r="B62" s="2" t="s">
        <v>535</v>
      </c>
      <c r="C62" s="2" t="s">
        <v>540</v>
      </c>
      <c r="D62" s="2" t="s">
        <v>538</v>
      </c>
      <c r="E62" s="2" t="s">
        <v>537</v>
      </c>
      <c r="F62" s="47" t="s">
        <v>85</v>
      </c>
      <c r="G62" s="47" t="s">
        <v>86</v>
      </c>
      <c r="H62" s="50" t="s">
        <v>316</v>
      </c>
      <c r="I62" s="2" t="s">
        <v>317</v>
      </c>
      <c r="J62" s="2" t="s">
        <v>323</v>
      </c>
      <c r="K62" s="53">
        <v>44942</v>
      </c>
      <c r="L62" s="59">
        <v>45289</v>
      </c>
      <c r="M62" s="50" t="s">
        <v>324</v>
      </c>
      <c r="N62" s="2" t="s">
        <v>325</v>
      </c>
      <c r="O62" s="2" t="s">
        <v>30</v>
      </c>
      <c r="P62" s="50" t="s">
        <v>326</v>
      </c>
      <c r="Q62" s="50" t="s">
        <v>32</v>
      </c>
      <c r="R62" s="71">
        <v>3</v>
      </c>
      <c r="S62" s="2" t="s">
        <v>121</v>
      </c>
      <c r="T62" s="2" t="s">
        <v>327</v>
      </c>
      <c r="U62" s="2" t="s">
        <v>61</v>
      </c>
      <c r="V62" s="2" t="s">
        <v>36</v>
      </c>
      <c r="W62" s="60">
        <v>1604056996</v>
      </c>
      <c r="X62" s="50" t="s">
        <v>84</v>
      </c>
      <c r="Y62" s="2" t="s">
        <v>683</v>
      </c>
      <c r="Z62" s="2" t="s">
        <v>684</v>
      </c>
      <c r="AA62" s="15">
        <v>900257901</v>
      </c>
      <c r="AB62" s="2" t="s">
        <v>685</v>
      </c>
      <c r="AC62" s="2" t="s">
        <v>796</v>
      </c>
    </row>
    <row r="63" spans="1:29" s="18" customFormat="1" ht="409.5" x14ac:dyDescent="0.2">
      <c r="A63" s="2">
        <f t="shared" si="1"/>
        <v>59</v>
      </c>
      <c r="B63" s="2" t="s">
        <v>535</v>
      </c>
      <c r="C63" s="2" t="s">
        <v>540</v>
      </c>
      <c r="D63" s="2" t="s">
        <v>538</v>
      </c>
      <c r="E63" s="2" t="s">
        <v>537</v>
      </c>
      <c r="F63" s="47" t="s">
        <v>85</v>
      </c>
      <c r="G63" s="47" t="s">
        <v>86</v>
      </c>
      <c r="H63" s="50" t="s">
        <v>316</v>
      </c>
      <c r="I63" s="2" t="s">
        <v>317</v>
      </c>
      <c r="J63" s="2" t="s">
        <v>328</v>
      </c>
      <c r="K63" s="53">
        <v>44942</v>
      </c>
      <c r="L63" s="59">
        <v>45289</v>
      </c>
      <c r="M63" s="50" t="s">
        <v>329</v>
      </c>
      <c r="N63" s="2" t="s">
        <v>330</v>
      </c>
      <c r="O63" s="2" t="s">
        <v>30</v>
      </c>
      <c r="P63" s="50" t="s">
        <v>331</v>
      </c>
      <c r="Q63" s="50" t="s">
        <v>32</v>
      </c>
      <c r="R63" s="71">
        <v>43</v>
      </c>
      <c r="S63" s="2" t="s">
        <v>286</v>
      </c>
      <c r="T63" s="2" t="s">
        <v>332</v>
      </c>
      <c r="U63" s="50" t="s">
        <v>47</v>
      </c>
      <c r="V63" s="2" t="s">
        <v>71</v>
      </c>
      <c r="W63" s="60" t="s">
        <v>37</v>
      </c>
      <c r="X63" s="50" t="s">
        <v>84</v>
      </c>
      <c r="Y63" s="2" t="s">
        <v>686</v>
      </c>
      <c r="Z63" s="2" t="s">
        <v>687</v>
      </c>
      <c r="AA63" s="15" t="s">
        <v>39</v>
      </c>
      <c r="AB63" s="2" t="s">
        <v>688</v>
      </c>
      <c r="AC63" s="2" t="s">
        <v>796</v>
      </c>
    </row>
    <row r="64" spans="1:29" s="18" customFormat="1" ht="251.45" customHeight="1" x14ac:dyDescent="0.2">
      <c r="A64" s="2">
        <f t="shared" si="1"/>
        <v>60</v>
      </c>
      <c r="B64" s="2" t="s">
        <v>535</v>
      </c>
      <c r="C64" s="2" t="s">
        <v>540</v>
      </c>
      <c r="D64" s="2" t="s">
        <v>538</v>
      </c>
      <c r="E64" s="2" t="s">
        <v>537</v>
      </c>
      <c r="F64" s="47" t="s">
        <v>85</v>
      </c>
      <c r="G64" s="47" t="s">
        <v>86</v>
      </c>
      <c r="H64" s="50" t="s">
        <v>316</v>
      </c>
      <c r="I64" s="2" t="s">
        <v>557</v>
      </c>
      <c r="J64" s="2" t="s">
        <v>333</v>
      </c>
      <c r="K64" s="53">
        <v>44942</v>
      </c>
      <c r="L64" s="59">
        <v>45289</v>
      </c>
      <c r="M64" s="50" t="s">
        <v>334</v>
      </c>
      <c r="N64" s="2" t="s">
        <v>335</v>
      </c>
      <c r="O64" s="2" t="s">
        <v>30</v>
      </c>
      <c r="P64" s="50" t="s">
        <v>336</v>
      </c>
      <c r="Q64" s="50" t="s">
        <v>32</v>
      </c>
      <c r="R64" s="71">
        <v>86</v>
      </c>
      <c r="S64" s="2" t="s">
        <v>286</v>
      </c>
      <c r="T64" s="2" t="s">
        <v>337</v>
      </c>
      <c r="U64" s="2" t="s">
        <v>61</v>
      </c>
      <c r="V64" s="50" t="s">
        <v>338</v>
      </c>
      <c r="W64" s="52">
        <v>0</v>
      </c>
      <c r="X64" s="50" t="s">
        <v>338</v>
      </c>
      <c r="Y64" s="2" t="s">
        <v>835</v>
      </c>
      <c r="Z64" s="2" t="s">
        <v>689</v>
      </c>
      <c r="AA64" s="15" t="s">
        <v>39</v>
      </c>
      <c r="AB64" s="2" t="s">
        <v>690</v>
      </c>
      <c r="AC64" s="2" t="s">
        <v>797</v>
      </c>
    </row>
    <row r="65" spans="1:29" s="18" customFormat="1" ht="382.5" customHeight="1" x14ac:dyDescent="0.2">
      <c r="A65" s="2">
        <f t="shared" si="1"/>
        <v>61</v>
      </c>
      <c r="B65" s="2" t="s">
        <v>535</v>
      </c>
      <c r="C65" s="2" t="s">
        <v>540</v>
      </c>
      <c r="D65" s="2" t="s">
        <v>538</v>
      </c>
      <c r="E65" s="2" t="s">
        <v>537</v>
      </c>
      <c r="F65" s="47" t="s">
        <v>85</v>
      </c>
      <c r="G65" s="47" t="s">
        <v>86</v>
      </c>
      <c r="H65" s="50" t="s">
        <v>316</v>
      </c>
      <c r="I65" s="2" t="s">
        <v>560</v>
      </c>
      <c r="J65" s="2" t="s">
        <v>339</v>
      </c>
      <c r="K65" s="53">
        <v>44942</v>
      </c>
      <c r="L65" s="59">
        <v>45289</v>
      </c>
      <c r="M65" s="50" t="s">
        <v>340</v>
      </c>
      <c r="N65" s="2" t="s">
        <v>341</v>
      </c>
      <c r="O65" s="2" t="s">
        <v>30</v>
      </c>
      <c r="P65" s="50" t="s">
        <v>342</v>
      </c>
      <c r="Q65" s="50" t="s">
        <v>32</v>
      </c>
      <c r="R65" s="71">
        <v>16</v>
      </c>
      <c r="S65" s="2" t="s">
        <v>286</v>
      </c>
      <c r="T65" s="2" t="s">
        <v>343</v>
      </c>
      <c r="U65" s="50" t="s">
        <v>47</v>
      </c>
      <c r="V65" s="50" t="s">
        <v>338</v>
      </c>
      <c r="W65" s="52">
        <v>0</v>
      </c>
      <c r="X65" s="50" t="s">
        <v>338</v>
      </c>
      <c r="Y65" s="2" t="s">
        <v>691</v>
      </c>
      <c r="Z65" s="2" t="s">
        <v>692</v>
      </c>
      <c r="AA65" s="15" t="s">
        <v>39</v>
      </c>
      <c r="AB65" s="2" t="s">
        <v>693</v>
      </c>
      <c r="AC65" s="2" t="s">
        <v>798</v>
      </c>
    </row>
    <row r="66" spans="1:29" s="18" customFormat="1" ht="199.5" x14ac:dyDescent="0.2">
      <c r="A66" s="2">
        <f t="shared" si="1"/>
        <v>62</v>
      </c>
      <c r="B66" s="2" t="s">
        <v>535</v>
      </c>
      <c r="C66" s="2" t="s">
        <v>540</v>
      </c>
      <c r="D66" s="2" t="s">
        <v>538</v>
      </c>
      <c r="E66" s="2" t="s">
        <v>537</v>
      </c>
      <c r="F66" s="47" t="s">
        <v>85</v>
      </c>
      <c r="G66" s="47" t="s">
        <v>86</v>
      </c>
      <c r="H66" s="50" t="s">
        <v>316</v>
      </c>
      <c r="I66" s="2" t="s">
        <v>317</v>
      </c>
      <c r="J66" s="2" t="s">
        <v>344</v>
      </c>
      <c r="K66" s="53">
        <v>45200</v>
      </c>
      <c r="L66" s="59">
        <v>45289</v>
      </c>
      <c r="M66" s="50" t="s">
        <v>345</v>
      </c>
      <c r="N66" s="2" t="s">
        <v>346</v>
      </c>
      <c r="O66" s="2" t="s">
        <v>30</v>
      </c>
      <c r="P66" s="50" t="s">
        <v>347</v>
      </c>
      <c r="Q66" s="50" t="s">
        <v>32</v>
      </c>
      <c r="R66" s="71">
        <v>1</v>
      </c>
      <c r="S66" s="2" t="s">
        <v>286</v>
      </c>
      <c r="T66" s="2" t="s">
        <v>348</v>
      </c>
      <c r="U66" s="50" t="s">
        <v>35</v>
      </c>
      <c r="V66" s="2" t="s">
        <v>36</v>
      </c>
      <c r="W66" s="60">
        <f>27810000</f>
        <v>27810000</v>
      </c>
      <c r="X66" s="50" t="s">
        <v>84</v>
      </c>
      <c r="Y66" s="2" t="s">
        <v>694</v>
      </c>
      <c r="Z66" s="2" t="s">
        <v>695</v>
      </c>
      <c r="AA66" s="15">
        <v>0</v>
      </c>
      <c r="AB66" s="2" t="s">
        <v>695</v>
      </c>
      <c r="AC66" s="2" t="s">
        <v>796</v>
      </c>
    </row>
    <row r="67" spans="1:29" s="18" customFormat="1" ht="128.25" x14ac:dyDescent="0.2">
      <c r="A67" s="2">
        <f t="shared" si="1"/>
        <v>63</v>
      </c>
      <c r="B67" s="2" t="s">
        <v>535</v>
      </c>
      <c r="C67" s="2" t="s">
        <v>540</v>
      </c>
      <c r="D67" s="2" t="s">
        <v>538</v>
      </c>
      <c r="E67" s="2" t="s">
        <v>537</v>
      </c>
      <c r="F67" s="47" t="s">
        <v>85</v>
      </c>
      <c r="G67" s="47" t="s">
        <v>25</v>
      </c>
      <c r="H67" s="47" t="s">
        <v>349</v>
      </c>
      <c r="I67" s="2" t="s">
        <v>350</v>
      </c>
      <c r="J67" s="2" t="s">
        <v>351</v>
      </c>
      <c r="K67" s="45">
        <v>44941</v>
      </c>
      <c r="L67" s="45">
        <v>45291</v>
      </c>
      <c r="M67" s="2" t="s">
        <v>352</v>
      </c>
      <c r="N67" s="2" t="s">
        <v>353</v>
      </c>
      <c r="O67" s="2" t="s">
        <v>43</v>
      </c>
      <c r="P67" s="47" t="s">
        <v>353</v>
      </c>
      <c r="Q67" s="2" t="s">
        <v>45</v>
      </c>
      <c r="R67" s="65">
        <v>1</v>
      </c>
      <c r="S67" s="2" t="s">
        <v>354</v>
      </c>
      <c r="T67" s="2" t="s">
        <v>355</v>
      </c>
      <c r="U67" s="2" t="s">
        <v>61</v>
      </c>
      <c r="V67" s="2" t="s">
        <v>36</v>
      </c>
      <c r="W67" s="49">
        <f>204553000+121683500+53028697</f>
        <v>379265197</v>
      </c>
      <c r="X67" s="50" t="s">
        <v>356</v>
      </c>
      <c r="Y67" s="2" t="s">
        <v>696</v>
      </c>
      <c r="Z67" s="2">
        <v>0</v>
      </c>
      <c r="AA67" s="15">
        <v>166319687.5</v>
      </c>
      <c r="AB67" s="2" t="s">
        <v>39</v>
      </c>
      <c r="AC67" s="2" t="s">
        <v>799</v>
      </c>
    </row>
    <row r="68" spans="1:29" s="18" customFormat="1" ht="128.25" x14ac:dyDescent="0.2">
      <c r="A68" s="2">
        <f t="shared" si="1"/>
        <v>64</v>
      </c>
      <c r="B68" s="2" t="s">
        <v>535</v>
      </c>
      <c r="C68" s="2" t="s">
        <v>540</v>
      </c>
      <c r="D68" s="2" t="s">
        <v>538</v>
      </c>
      <c r="E68" s="2" t="s">
        <v>537</v>
      </c>
      <c r="F68" s="47" t="s">
        <v>85</v>
      </c>
      <c r="G68" s="47" t="s">
        <v>86</v>
      </c>
      <c r="H68" s="47" t="s">
        <v>349</v>
      </c>
      <c r="I68" s="2" t="s">
        <v>350</v>
      </c>
      <c r="J68" s="2" t="s">
        <v>357</v>
      </c>
      <c r="K68" s="45">
        <v>44941</v>
      </c>
      <c r="L68" s="45">
        <v>45291</v>
      </c>
      <c r="M68" s="47" t="s">
        <v>352</v>
      </c>
      <c r="N68" s="2" t="s">
        <v>358</v>
      </c>
      <c r="O68" s="2" t="s">
        <v>43</v>
      </c>
      <c r="P68" s="47" t="s">
        <v>358</v>
      </c>
      <c r="Q68" s="2" t="s">
        <v>45</v>
      </c>
      <c r="R68" s="65">
        <v>1</v>
      </c>
      <c r="S68" s="2" t="s">
        <v>354</v>
      </c>
      <c r="T68" s="2" t="s">
        <v>359</v>
      </c>
      <c r="U68" s="2" t="s">
        <v>47</v>
      </c>
      <c r="V68" s="2" t="s">
        <v>36</v>
      </c>
      <c r="W68" s="49">
        <f>204553000+121683500+53028697</f>
        <v>379265197</v>
      </c>
      <c r="X68" s="50" t="s">
        <v>356</v>
      </c>
      <c r="Y68" s="2" t="s">
        <v>697</v>
      </c>
      <c r="Z68" s="20">
        <f>(6/14)</f>
        <v>0.42857142857142855</v>
      </c>
      <c r="AA68" s="15">
        <v>166319687.5</v>
      </c>
      <c r="AB68" s="2" t="s">
        <v>698</v>
      </c>
      <c r="AC68" s="2" t="s">
        <v>799</v>
      </c>
    </row>
    <row r="69" spans="1:29" s="18" customFormat="1" ht="128.25" x14ac:dyDescent="0.2">
      <c r="A69" s="2">
        <f t="shared" ref="A69:A79" si="2">A68+1</f>
        <v>65</v>
      </c>
      <c r="B69" s="2" t="s">
        <v>535</v>
      </c>
      <c r="C69" s="2" t="s">
        <v>540</v>
      </c>
      <c r="D69" s="2" t="s">
        <v>538</v>
      </c>
      <c r="E69" s="2" t="s">
        <v>537</v>
      </c>
      <c r="F69" s="47" t="s">
        <v>85</v>
      </c>
      <c r="G69" s="47" t="s">
        <v>143</v>
      </c>
      <c r="H69" s="47" t="s">
        <v>349</v>
      </c>
      <c r="I69" s="2" t="s">
        <v>350</v>
      </c>
      <c r="J69" s="2" t="s">
        <v>360</v>
      </c>
      <c r="K69" s="45">
        <v>44928</v>
      </c>
      <c r="L69" s="45">
        <v>45291</v>
      </c>
      <c r="M69" s="47" t="s">
        <v>361</v>
      </c>
      <c r="N69" s="2" t="s">
        <v>362</v>
      </c>
      <c r="O69" s="2" t="s">
        <v>43</v>
      </c>
      <c r="P69" s="47" t="s">
        <v>363</v>
      </c>
      <c r="Q69" s="2" t="s">
        <v>45</v>
      </c>
      <c r="R69" s="65">
        <v>1</v>
      </c>
      <c r="S69" s="2" t="s">
        <v>354</v>
      </c>
      <c r="T69" s="2" t="s">
        <v>703</v>
      </c>
      <c r="U69" s="2" t="s">
        <v>47</v>
      </c>
      <c r="V69" s="2" t="s">
        <v>36</v>
      </c>
      <c r="W69" s="49">
        <f>949650000+243367000+106057393</f>
        <v>1299074393</v>
      </c>
      <c r="X69" s="50" t="s">
        <v>356</v>
      </c>
      <c r="Y69" s="2" t="s">
        <v>699</v>
      </c>
      <c r="Z69" s="20">
        <v>1</v>
      </c>
      <c r="AA69" s="15">
        <v>134064824.5</v>
      </c>
      <c r="AB69" s="2" t="s">
        <v>700</v>
      </c>
      <c r="AC69" s="2" t="s">
        <v>799</v>
      </c>
    </row>
    <row r="70" spans="1:29" s="18" customFormat="1" ht="213.75" x14ac:dyDescent="0.2">
      <c r="A70" s="2">
        <f t="shared" si="2"/>
        <v>66</v>
      </c>
      <c r="B70" s="2" t="s">
        <v>535</v>
      </c>
      <c r="C70" s="2" t="s">
        <v>540</v>
      </c>
      <c r="D70" s="2" t="s">
        <v>538</v>
      </c>
      <c r="E70" s="2" t="s">
        <v>537</v>
      </c>
      <c r="F70" s="47" t="s">
        <v>85</v>
      </c>
      <c r="G70" s="47" t="s">
        <v>143</v>
      </c>
      <c r="H70" s="47" t="s">
        <v>349</v>
      </c>
      <c r="I70" s="2" t="s">
        <v>350</v>
      </c>
      <c r="J70" s="2" t="s">
        <v>364</v>
      </c>
      <c r="K70" s="45">
        <v>44928</v>
      </c>
      <c r="L70" s="45">
        <v>45291</v>
      </c>
      <c r="M70" s="50" t="s">
        <v>365</v>
      </c>
      <c r="N70" s="2" t="s">
        <v>365</v>
      </c>
      <c r="O70" s="2" t="s">
        <v>43</v>
      </c>
      <c r="P70" s="50" t="s">
        <v>366</v>
      </c>
      <c r="Q70" s="2" t="s">
        <v>45</v>
      </c>
      <c r="R70" s="74" t="s">
        <v>367</v>
      </c>
      <c r="S70" s="2" t="s">
        <v>354</v>
      </c>
      <c r="T70" s="2" t="s">
        <v>368</v>
      </c>
      <c r="U70" s="2" t="s">
        <v>47</v>
      </c>
      <c r="V70" s="2" t="s">
        <v>36</v>
      </c>
      <c r="W70" s="49">
        <f>486643002+243367000+106057393</f>
        <v>836067395</v>
      </c>
      <c r="X70" s="50" t="s">
        <v>356</v>
      </c>
      <c r="Y70" s="2" t="s">
        <v>701</v>
      </c>
      <c r="Z70" s="26">
        <f>10/22</f>
        <v>0.45454545454545453</v>
      </c>
      <c r="AA70" s="15">
        <v>435946667</v>
      </c>
      <c r="AB70" s="2" t="s">
        <v>702</v>
      </c>
      <c r="AC70" s="2" t="s">
        <v>799</v>
      </c>
    </row>
    <row r="71" spans="1:29" s="18" customFormat="1" ht="240.6" customHeight="1" x14ac:dyDescent="0.2">
      <c r="A71" s="2">
        <f t="shared" si="2"/>
        <v>67</v>
      </c>
      <c r="B71" s="2" t="s">
        <v>535</v>
      </c>
      <c r="C71" s="2" t="s">
        <v>540</v>
      </c>
      <c r="D71" s="2" t="s">
        <v>538</v>
      </c>
      <c r="E71" s="2" t="s">
        <v>537</v>
      </c>
      <c r="F71" s="47" t="s">
        <v>306</v>
      </c>
      <c r="G71" s="47" t="s">
        <v>369</v>
      </c>
      <c r="H71" s="47" t="s">
        <v>370</v>
      </c>
      <c r="I71" s="2" t="s">
        <v>559</v>
      </c>
      <c r="J71" s="2" t="s">
        <v>371</v>
      </c>
      <c r="K71" s="48">
        <v>45017</v>
      </c>
      <c r="L71" s="48">
        <v>45275</v>
      </c>
      <c r="M71" s="47" t="s">
        <v>372</v>
      </c>
      <c r="N71" s="2" t="s">
        <v>373</v>
      </c>
      <c r="O71" s="2" t="s">
        <v>30</v>
      </c>
      <c r="P71" s="47" t="s">
        <v>374</v>
      </c>
      <c r="Q71" s="47" t="s">
        <v>32</v>
      </c>
      <c r="R71" s="71">
        <v>1</v>
      </c>
      <c r="S71" s="2" t="s">
        <v>375</v>
      </c>
      <c r="T71" s="2" t="s">
        <v>376</v>
      </c>
      <c r="U71" s="47" t="s">
        <v>35</v>
      </c>
      <c r="V71" s="2" t="s">
        <v>36</v>
      </c>
      <c r="W71" s="61">
        <v>550000000</v>
      </c>
      <c r="X71" s="47" t="s">
        <v>377</v>
      </c>
      <c r="Y71" s="2" t="s">
        <v>704</v>
      </c>
      <c r="Z71" s="2" t="s">
        <v>39</v>
      </c>
      <c r="AA71" s="15">
        <v>0</v>
      </c>
      <c r="AB71" s="2" t="s">
        <v>705</v>
      </c>
      <c r="AC71" s="2" t="s">
        <v>706</v>
      </c>
    </row>
    <row r="72" spans="1:29" s="18" customFormat="1" ht="251.1" customHeight="1" x14ac:dyDescent="0.2">
      <c r="A72" s="2">
        <f t="shared" si="2"/>
        <v>68</v>
      </c>
      <c r="B72" s="2" t="s">
        <v>535</v>
      </c>
      <c r="C72" s="2" t="s">
        <v>540</v>
      </c>
      <c r="D72" s="2" t="s">
        <v>538</v>
      </c>
      <c r="E72" s="2" t="s">
        <v>537</v>
      </c>
      <c r="F72" s="47" t="s">
        <v>24</v>
      </c>
      <c r="G72" s="47" t="s">
        <v>86</v>
      </c>
      <c r="H72" s="47" t="s">
        <v>370</v>
      </c>
      <c r="I72" s="2" t="s">
        <v>559</v>
      </c>
      <c r="J72" s="2" t="s">
        <v>378</v>
      </c>
      <c r="K72" s="48">
        <v>44941</v>
      </c>
      <c r="L72" s="48">
        <v>45290</v>
      </c>
      <c r="M72" s="47" t="s">
        <v>379</v>
      </c>
      <c r="N72" s="2" t="s">
        <v>380</v>
      </c>
      <c r="O72" s="2" t="s">
        <v>43</v>
      </c>
      <c r="P72" s="47" t="s">
        <v>381</v>
      </c>
      <c r="Q72" s="47" t="s">
        <v>45</v>
      </c>
      <c r="R72" s="65">
        <v>1</v>
      </c>
      <c r="S72" s="2" t="s">
        <v>375</v>
      </c>
      <c r="T72" s="2" t="s">
        <v>382</v>
      </c>
      <c r="U72" s="2" t="s">
        <v>61</v>
      </c>
      <c r="V72" s="2" t="s">
        <v>36</v>
      </c>
      <c r="W72" s="61">
        <v>522976925</v>
      </c>
      <c r="X72" s="47" t="s">
        <v>383</v>
      </c>
      <c r="Y72" s="2" t="s">
        <v>834</v>
      </c>
      <c r="Z72" s="20">
        <v>0.8</v>
      </c>
      <c r="AA72" s="15">
        <v>210990931</v>
      </c>
      <c r="AB72" s="2" t="s">
        <v>707</v>
      </c>
      <c r="AC72" s="2" t="s">
        <v>708</v>
      </c>
    </row>
    <row r="73" spans="1:29" s="18" customFormat="1" ht="258.60000000000002" customHeight="1" x14ac:dyDescent="0.2">
      <c r="A73" s="2">
        <f t="shared" si="2"/>
        <v>69</v>
      </c>
      <c r="B73" s="2" t="s">
        <v>535</v>
      </c>
      <c r="C73" s="2" t="s">
        <v>540</v>
      </c>
      <c r="D73" s="2" t="s">
        <v>538</v>
      </c>
      <c r="E73" s="2" t="s">
        <v>537</v>
      </c>
      <c r="F73" s="47" t="s">
        <v>85</v>
      </c>
      <c r="G73" s="47" t="s">
        <v>86</v>
      </c>
      <c r="H73" s="47" t="s">
        <v>370</v>
      </c>
      <c r="I73" s="2" t="s">
        <v>559</v>
      </c>
      <c r="J73" s="2" t="s">
        <v>384</v>
      </c>
      <c r="K73" s="48">
        <v>44958</v>
      </c>
      <c r="L73" s="48">
        <v>45291</v>
      </c>
      <c r="M73" s="47" t="s">
        <v>385</v>
      </c>
      <c r="N73" s="2" t="s">
        <v>386</v>
      </c>
      <c r="O73" s="2" t="s">
        <v>30</v>
      </c>
      <c r="P73" s="47" t="s">
        <v>387</v>
      </c>
      <c r="Q73" s="47" t="s">
        <v>45</v>
      </c>
      <c r="R73" s="65">
        <v>1</v>
      </c>
      <c r="S73" s="2" t="s">
        <v>388</v>
      </c>
      <c r="T73" s="2" t="s">
        <v>389</v>
      </c>
      <c r="U73" s="2" t="s">
        <v>61</v>
      </c>
      <c r="V73" s="2" t="s">
        <v>36</v>
      </c>
      <c r="W73" s="61">
        <v>463510000</v>
      </c>
      <c r="X73" s="47" t="s">
        <v>383</v>
      </c>
      <c r="Y73" s="2" t="s">
        <v>709</v>
      </c>
      <c r="Z73" s="20">
        <v>1</v>
      </c>
      <c r="AA73" s="15">
        <v>262387387</v>
      </c>
      <c r="AB73" s="2" t="s">
        <v>710</v>
      </c>
      <c r="AC73" s="2" t="s">
        <v>711</v>
      </c>
    </row>
    <row r="74" spans="1:29" s="18" customFormat="1" ht="270.75" x14ac:dyDescent="0.2">
      <c r="A74" s="2">
        <f t="shared" si="2"/>
        <v>70</v>
      </c>
      <c r="B74" s="2" t="s">
        <v>535</v>
      </c>
      <c r="C74" s="2" t="s">
        <v>540</v>
      </c>
      <c r="D74" s="2" t="s">
        <v>538</v>
      </c>
      <c r="E74" s="2" t="s">
        <v>537</v>
      </c>
      <c r="F74" s="47" t="s">
        <v>85</v>
      </c>
      <c r="G74" s="47" t="s">
        <v>390</v>
      </c>
      <c r="H74" s="47" t="s">
        <v>370</v>
      </c>
      <c r="I74" s="2" t="s">
        <v>565</v>
      </c>
      <c r="J74" s="2" t="s">
        <v>391</v>
      </c>
      <c r="K74" s="48">
        <v>44946</v>
      </c>
      <c r="L74" s="48">
        <v>45280</v>
      </c>
      <c r="M74" s="47" t="s">
        <v>392</v>
      </c>
      <c r="N74" s="2" t="s">
        <v>393</v>
      </c>
      <c r="O74" s="2" t="s">
        <v>43</v>
      </c>
      <c r="P74" s="47" t="s">
        <v>394</v>
      </c>
      <c r="Q74" s="47" t="s">
        <v>45</v>
      </c>
      <c r="R74" s="65">
        <v>1</v>
      </c>
      <c r="S74" s="2" t="s">
        <v>388</v>
      </c>
      <c r="T74" s="2" t="s">
        <v>395</v>
      </c>
      <c r="U74" s="2" t="s">
        <v>61</v>
      </c>
      <c r="V74" s="2" t="s">
        <v>36</v>
      </c>
      <c r="W74" s="62">
        <v>498883000</v>
      </c>
      <c r="X74" s="47" t="s">
        <v>383</v>
      </c>
      <c r="Y74" s="2" t="s">
        <v>712</v>
      </c>
      <c r="Z74" s="20">
        <v>1</v>
      </c>
      <c r="AA74" s="15">
        <v>200134044</v>
      </c>
      <c r="AB74" s="2" t="s">
        <v>713</v>
      </c>
      <c r="AC74" s="2" t="s">
        <v>714</v>
      </c>
    </row>
    <row r="75" spans="1:29" s="18" customFormat="1" ht="201" customHeight="1" x14ac:dyDescent="0.2">
      <c r="A75" s="2">
        <f t="shared" si="2"/>
        <v>71</v>
      </c>
      <c r="B75" s="2" t="s">
        <v>535</v>
      </c>
      <c r="C75" s="2" t="s">
        <v>540</v>
      </c>
      <c r="D75" s="2" t="s">
        <v>538</v>
      </c>
      <c r="E75" s="2" t="s">
        <v>537</v>
      </c>
      <c r="F75" s="47" t="s">
        <v>24</v>
      </c>
      <c r="G75" s="47" t="s">
        <v>390</v>
      </c>
      <c r="H75" s="47" t="s">
        <v>370</v>
      </c>
      <c r="I75" s="2" t="s">
        <v>565</v>
      </c>
      <c r="J75" s="2" t="s">
        <v>396</v>
      </c>
      <c r="K75" s="48">
        <v>44927</v>
      </c>
      <c r="L75" s="48">
        <v>45291</v>
      </c>
      <c r="M75" s="47" t="s">
        <v>397</v>
      </c>
      <c r="N75" s="2" t="s">
        <v>398</v>
      </c>
      <c r="O75" s="50" t="s">
        <v>129</v>
      </c>
      <c r="P75" s="47" t="s">
        <v>399</v>
      </c>
      <c r="Q75" s="47" t="s">
        <v>32</v>
      </c>
      <c r="R75" s="71">
        <v>40</v>
      </c>
      <c r="S75" s="2" t="s">
        <v>375</v>
      </c>
      <c r="T75" s="2" t="s">
        <v>400</v>
      </c>
      <c r="U75" s="2" t="s">
        <v>61</v>
      </c>
      <c r="V75" s="2" t="s">
        <v>71</v>
      </c>
      <c r="W75" s="52">
        <v>0</v>
      </c>
      <c r="X75" s="47" t="s">
        <v>401</v>
      </c>
      <c r="Y75" s="2" t="s">
        <v>715</v>
      </c>
      <c r="Z75" s="2">
        <v>30</v>
      </c>
      <c r="AA75" s="15" t="s">
        <v>39</v>
      </c>
      <c r="AB75" s="2" t="s">
        <v>716</v>
      </c>
      <c r="AC75" s="2" t="s">
        <v>717</v>
      </c>
    </row>
    <row r="76" spans="1:29" s="18" customFormat="1" ht="156.75" x14ac:dyDescent="0.2">
      <c r="A76" s="2">
        <f t="shared" si="2"/>
        <v>72</v>
      </c>
      <c r="B76" s="2" t="s">
        <v>535</v>
      </c>
      <c r="C76" s="2" t="s">
        <v>540</v>
      </c>
      <c r="D76" s="2" t="s">
        <v>538</v>
      </c>
      <c r="E76" s="2" t="s">
        <v>537</v>
      </c>
      <c r="F76" s="47" t="s">
        <v>85</v>
      </c>
      <c r="G76" s="47" t="s">
        <v>86</v>
      </c>
      <c r="H76" s="47" t="s">
        <v>370</v>
      </c>
      <c r="I76" s="2" t="s">
        <v>559</v>
      </c>
      <c r="J76" s="2" t="s">
        <v>402</v>
      </c>
      <c r="K76" s="45">
        <v>44958</v>
      </c>
      <c r="L76" s="45">
        <v>45260</v>
      </c>
      <c r="M76" s="47" t="s">
        <v>403</v>
      </c>
      <c r="N76" s="2" t="s">
        <v>404</v>
      </c>
      <c r="O76" s="50" t="s">
        <v>129</v>
      </c>
      <c r="P76" s="47" t="s">
        <v>405</v>
      </c>
      <c r="Q76" s="2" t="s">
        <v>32</v>
      </c>
      <c r="R76" s="71">
        <v>25</v>
      </c>
      <c r="S76" s="2" t="s">
        <v>388</v>
      </c>
      <c r="T76" s="2" t="s">
        <v>406</v>
      </c>
      <c r="U76" s="2" t="s">
        <v>47</v>
      </c>
      <c r="V76" s="2" t="s">
        <v>71</v>
      </c>
      <c r="W76" s="52">
        <v>0</v>
      </c>
      <c r="X76" s="47" t="s">
        <v>401</v>
      </c>
      <c r="Y76" s="2" t="s">
        <v>718</v>
      </c>
      <c r="Z76" s="2">
        <v>16</v>
      </c>
      <c r="AA76" s="15" t="s">
        <v>39</v>
      </c>
      <c r="AB76" s="2" t="s">
        <v>719</v>
      </c>
      <c r="AC76" s="2" t="s">
        <v>720</v>
      </c>
    </row>
    <row r="77" spans="1:29" s="18" customFormat="1" ht="161.1" customHeight="1" x14ac:dyDescent="0.2">
      <c r="A77" s="2">
        <f t="shared" si="2"/>
        <v>73</v>
      </c>
      <c r="B77" s="2" t="s">
        <v>535</v>
      </c>
      <c r="C77" s="2" t="s">
        <v>540</v>
      </c>
      <c r="D77" s="2" t="s">
        <v>538</v>
      </c>
      <c r="E77" s="2" t="s">
        <v>537</v>
      </c>
      <c r="F77" s="47" t="s">
        <v>85</v>
      </c>
      <c r="G77" s="47" t="s">
        <v>25</v>
      </c>
      <c r="H77" s="47" t="s">
        <v>370</v>
      </c>
      <c r="I77" s="2" t="s">
        <v>559</v>
      </c>
      <c r="J77" s="2" t="s">
        <v>407</v>
      </c>
      <c r="K77" s="45">
        <v>44927</v>
      </c>
      <c r="L77" s="45">
        <v>45291</v>
      </c>
      <c r="M77" s="47" t="s">
        <v>408</v>
      </c>
      <c r="N77" s="2" t="s">
        <v>409</v>
      </c>
      <c r="O77" s="2" t="s">
        <v>43</v>
      </c>
      <c r="P77" s="47" t="s">
        <v>409</v>
      </c>
      <c r="Q77" s="2" t="s">
        <v>32</v>
      </c>
      <c r="R77" s="71">
        <v>4</v>
      </c>
      <c r="S77" s="2" t="s">
        <v>388</v>
      </c>
      <c r="T77" s="2" t="s">
        <v>410</v>
      </c>
      <c r="U77" s="2" t="s">
        <v>47</v>
      </c>
      <c r="V77" s="2" t="s">
        <v>71</v>
      </c>
      <c r="W77" s="61" t="s">
        <v>37</v>
      </c>
      <c r="X77" s="47" t="s">
        <v>401</v>
      </c>
      <c r="Y77" s="2" t="s">
        <v>721</v>
      </c>
      <c r="Z77" s="2">
        <v>3</v>
      </c>
      <c r="AA77" s="15" t="s">
        <v>39</v>
      </c>
      <c r="AB77" s="2" t="s">
        <v>722</v>
      </c>
      <c r="AC77" s="2" t="s">
        <v>723</v>
      </c>
    </row>
    <row r="78" spans="1:29" s="18" customFormat="1" ht="170.45" customHeight="1" x14ac:dyDescent="0.2">
      <c r="A78" s="2">
        <f t="shared" si="2"/>
        <v>74</v>
      </c>
      <c r="B78" s="2" t="s">
        <v>535</v>
      </c>
      <c r="C78" s="2" t="s">
        <v>540</v>
      </c>
      <c r="D78" s="2" t="s">
        <v>538</v>
      </c>
      <c r="E78" s="2" t="s">
        <v>537</v>
      </c>
      <c r="F78" s="47" t="s">
        <v>306</v>
      </c>
      <c r="G78" s="47" t="s">
        <v>369</v>
      </c>
      <c r="H78" s="47" t="s">
        <v>370</v>
      </c>
      <c r="I78" s="2" t="s">
        <v>559</v>
      </c>
      <c r="J78" s="2" t="s">
        <v>411</v>
      </c>
      <c r="K78" s="45">
        <v>45078</v>
      </c>
      <c r="L78" s="45">
        <v>45199</v>
      </c>
      <c r="M78" s="47" t="s">
        <v>412</v>
      </c>
      <c r="N78" s="2" t="s">
        <v>413</v>
      </c>
      <c r="O78" s="50" t="s">
        <v>129</v>
      </c>
      <c r="P78" s="47" t="s">
        <v>414</v>
      </c>
      <c r="Q78" s="2" t="s">
        <v>32</v>
      </c>
      <c r="R78" s="71">
        <v>1</v>
      </c>
      <c r="S78" s="2" t="s">
        <v>375</v>
      </c>
      <c r="T78" s="2" t="s">
        <v>415</v>
      </c>
      <c r="U78" s="2" t="s">
        <v>35</v>
      </c>
      <c r="V78" s="2" t="s">
        <v>36</v>
      </c>
      <c r="W78" s="62">
        <v>27810000</v>
      </c>
      <c r="X78" s="50" t="s">
        <v>377</v>
      </c>
      <c r="Y78" s="2" t="s">
        <v>724</v>
      </c>
      <c r="Z78" s="2">
        <v>0</v>
      </c>
      <c r="AA78" s="15">
        <v>0</v>
      </c>
      <c r="AB78" s="2" t="s">
        <v>725</v>
      </c>
      <c r="AC78" s="2" t="s">
        <v>726</v>
      </c>
    </row>
    <row r="79" spans="1:29" s="18" customFormat="1" ht="128.25" x14ac:dyDescent="0.2">
      <c r="A79" s="2">
        <f t="shared" si="2"/>
        <v>75</v>
      </c>
      <c r="B79" s="2" t="s">
        <v>535</v>
      </c>
      <c r="C79" s="2" t="s">
        <v>540</v>
      </c>
      <c r="D79" s="2" t="s">
        <v>538</v>
      </c>
      <c r="E79" s="2" t="s">
        <v>537</v>
      </c>
      <c r="F79" s="47" t="s">
        <v>306</v>
      </c>
      <c r="G79" s="47" t="s">
        <v>369</v>
      </c>
      <c r="H79" s="47" t="s">
        <v>370</v>
      </c>
      <c r="I79" s="2" t="s">
        <v>559</v>
      </c>
      <c r="J79" s="2" t="s">
        <v>416</v>
      </c>
      <c r="K79" s="63">
        <v>44972</v>
      </c>
      <c r="L79" s="48">
        <v>45275</v>
      </c>
      <c r="M79" s="47" t="s">
        <v>417</v>
      </c>
      <c r="N79" s="2" t="s">
        <v>417</v>
      </c>
      <c r="O79" s="2" t="s">
        <v>30</v>
      </c>
      <c r="P79" s="47" t="s">
        <v>417</v>
      </c>
      <c r="Q79" s="64" t="s">
        <v>32</v>
      </c>
      <c r="R79" s="72">
        <v>3</v>
      </c>
      <c r="S79" s="2" t="s">
        <v>418</v>
      </c>
      <c r="T79" s="2" t="s">
        <v>419</v>
      </c>
      <c r="U79" s="2" t="s">
        <v>420</v>
      </c>
      <c r="V79" s="2" t="s">
        <v>36</v>
      </c>
      <c r="W79" s="61">
        <v>55000000</v>
      </c>
      <c r="X79" s="50" t="s">
        <v>377</v>
      </c>
      <c r="Y79" s="2" t="s">
        <v>727</v>
      </c>
      <c r="Z79" s="2">
        <v>2</v>
      </c>
      <c r="AA79" s="15">
        <v>30800000</v>
      </c>
      <c r="AB79" s="2" t="s">
        <v>728</v>
      </c>
      <c r="AC79" s="2" t="s">
        <v>729</v>
      </c>
    </row>
    <row r="80" spans="1:29" s="18" customFormat="1" ht="128.25" x14ac:dyDescent="0.2">
      <c r="A80" s="14">
        <v>76</v>
      </c>
      <c r="B80" s="2" t="s">
        <v>535</v>
      </c>
      <c r="C80" s="2" t="s">
        <v>540</v>
      </c>
      <c r="D80" s="2" t="s">
        <v>538</v>
      </c>
      <c r="E80" s="2" t="s">
        <v>537</v>
      </c>
      <c r="F80" s="47" t="s">
        <v>85</v>
      </c>
      <c r="G80" s="47" t="s">
        <v>25</v>
      </c>
      <c r="H80" s="47" t="s">
        <v>370</v>
      </c>
      <c r="I80" s="2" t="s">
        <v>559</v>
      </c>
      <c r="J80" s="2" t="s">
        <v>421</v>
      </c>
      <c r="K80" s="45">
        <v>44927</v>
      </c>
      <c r="L80" s="45">
        <v>45291</v>
      </c>
      <c r="M80" s="47" t="s">
        <v>422</v>
      </c>
      <c r="N80" s="2" t="s">
        <v>423</v>
      </c>
      <c r="O80" s="2" t="s">
        <v>43</v>
      </c>
      <c r="P80" s="47" t="s">
        <v>424</v>
      </c>
      <c r="Q80" s="2" t="s">
        <v>45</v>
      </c>
      <c r="R80" s="75">
        <v>0.9</v>
      </c>
      <c r="S80" s="2" t="s">
        <v>388</v>
      </c>
      <c r="T80" s="2" t="s">
        <v>425</v>
      </c>
      <c r="U80" s="2" t="s">
        <v>47</v>
      </c>
      <c r="V80" s="2" t="s">
        <v>71</v>
      </c>
      <c r="W80" s="61" t="s">
        <v>39</v>
      </c>
      <c r="X80" s="47" t="s">
        <v>401</v>
      </c>
      <c r="Y80" s="2" t="s">
        <v>730</v>
      </c>
      <c r="Z80" s="20">
        <v>1</v>
      </c>
      <c r="AA80" s="15" t="s">
        <v>39</v>
      </c>
      <c r="AB80" s="2" t="s">
        <v>731</v>
      </c>
      <c r="AC80" s="2" t="s">
        <v>720</v>
      </c>
    </row>
    <row r="81" spans="1:29" s="18" customFormat="1" ht="128.25" x14ac:dyDescent="0.2">
      <c r="A81" s="2">
        <v>77</v>
      </c>
      <c r="B81" s="2" t="s">
        <v>535</v>
      </c>
      <c r="C81" s="2" t="s">
        <v>540</v>
      </c>
      <c r="D81" s="2" t="s">
        <v>538</v>
      </c>
      <c r="E81" s="2" t="s">
        <v>537</v>
      </c>
      <c r="F81" s="2" t="s">
        <v>24</v>
      </c>
      <c r="G81" s="2" t="s">
        <v>426</v>
      </c>
      <c r="H81" s="2" t="s">
        <v>427</v>
      </c>
      <c r="I81" s="2" t="s">
        <v>564</v>
      </c>
      <c r="J81" s="2" t="s">
        <v>428</v>
      </c>
      <c r="K81" s="45">
        <v>44941</v>
      </c>
      <c r="L81" s="45">
        <v>45291</v>
      </c>
      <c r="M81" s="2" t="s">
        <v>429</v>
      </c>
      <c r="N81" s="2" t="s">
        <v>429</v>
      </c>
      <c r="O81" s="2" t="s">
        <v>30</v>
      </c>
      <c r="P81" s="2" t="s">
        <v>430</v>
      </c>
      <c r="Q81" s="2" t="s">
        <v>45</v>
      </c>
      <c r="R81" s="65">
        <v>1</v>
      </c>
      <c r="S81" s="2" t="s">
        <v>431</v>
      </c>
      <c r="T81" s="2" t="s">
        <v>432</v>
      </c>
      <c r="U81" s="2" t="s">
        <v>433</v>
      </c>
      <c r="V81" s="2" t="s">
        <v>36</v>
      </c>
      <c r="W81" s="51">
        <v>77000000</v>
      </c>
      <c r="X81" s="2" t="s">
        <v>434</v>
      </c>
      <c r="Y81" s="2" t="s">
        <v>732</v>
      </c>
      <c r="Z81" s="20">
        <v>1</v>
      </c>
      <c r="AA81" s="15">
        <v>42000000</v>
      </c>
      <c r="AB81" s="2" t="s">
        <v>733</v>
      </c>
      <c r="AC81" s="2" t="s">
        <v>800</v>
      </c>
    </row>
    <row r="82" spans="1:29" s="18" customFormat="1" ht="171" x14ac:dyDescent="0.2">
      <c r="A82" s="2">
        <f t="shared" ref="A82:A105" si="3">A81+1</f>
        <v>78</v>
      </c>
      <c r="B82" s="2" t="s">
        <v>535</v>
      </c>
      <c r="C82" s="2" t="s">
        <v>540</v>
      </c>
      <c r="D82" s="2" t="s">
        <v>538</v>
      </c>
      <c r="E82" s="2" t="s">
        <v>537</v>
      </c>
      <c r="F82" s="2" t="s">
        <v>24</v>
      </c>
      <c r="G82" s="2" t="s">
        <v>426</v>
      </c>
      <c r="H82" s="2" t="s">
        <v>427</v>
      </c>
      <c r="I82" s="2" t="s">
        <v>571</v>
      </c>
      <c r="J82" s="2" t="s">
        <v>553</v>
      </c>
      <c r="K82" s="45">
        <v>44928</v>
      </c>
      <c r="L82" s="45">
        <v>45291</v>
      </c>
      <c r="M82" s="2" t="s">
        <v>435</v>
      </c>
      <c r="N82" s="2" t="s">
        <v>435</v>
      </c>
      <c r="O82" s="2" t="s">
        <v>43</v>
      </c>
      <c r="P82" s="2" t="s">
        <v>436</v>
      </c>
      <c r="Q82" s="2" t="s">
        <v>45</v>
      </c>
      <c r="R82" s="65">
        <v>1</v>
      </c>
      <c r="S82" s="2" t="s">
        <v>431</v>
      </c>
      <c r="T82" s="2" t="s">
        <v>437</v>
      </c>
      <c r="U82" s="2" t="s">
        <v>61</v>
      </c>
      <c r="V82" s="2" t="s">
        <v>71</v>
      </c>
      <c r="W82" s="46" t="s">
        <v>37</v>
      </c>
      <c r="X82" s="2" t="s">
        <v>438</v>
      </c>
      <c r="Y82" s="2" t="s">
        <v>734</v>
      </c>
      <c r="Z82" s="2" t="s">
        <v>39</v>
      </c>
      <c r="AA82" s="15" t="s">
        <v>39</v>
      </c>
      <c r="AB82" s="19" t="s">
        <v>735</v>
      </c>
      <c r="AC82" s="2" t="s">
        <v>800</v>
      </c>
    </row>
    <row r="83" spans="1:29" s="18" customFormat="1" ht="128.25" x14ac:dyDescent="0.2">
      <c r="A83" s="2">
        <f t="shared" si="3"/>
        <v>79</v>
      </c>
      <c r="B83" s="2" t="s">
        <v>535</v>
      </c>
      <c r="C83" s="2" t="s">
        <v>540</v>
      </c>
      <c r="D83" s="2" t="s">
        <v>538</v>
      </c>
      <c r="E83" s="2" t="s">
        <v>537</v>
      </c>
      <c r="F83" s="47" t="s">
        <v>85</v>
      </c>
      <c r="G83" s="2" t="s">
        <v>77</v>
      </c>
      <c r="H83" s="2" t="s">
        <v>427</v>
      </c>
      <c r="I83" s="2" t="s">
        <v>566</v>
      </c>
      <c r="J83" s="2" t="s">
        <v>572</v>
      </c>
      <c r="K83" s="45">
        <v>44986</v>
      </c>
      <c r="L83" s="45">
        <v>45291</v>
      </c>
      <c r="M83" s="2" t="s">
        <v>439</v>
      </c>
      <c r="N83" s="2" t="s">
        <v>439</v>
      </c>
      <c r="O83" s="50" t="s">
        <v>129</v>
      </c>
      <c r="P83" s="2" t="s">
        <v>573</v>
      </c>
      <c r="Q83" s="2" t="s">
        <v>32</v>
      </c>
      <c r="R83" s="71" t="s">
        <v>836</v>
      </c>
      <c r="S83" s="2" t="s">
        <v>121</v>
      </c>
      <c r="T83" s="2" t="s">
        <v>574</v>
      </c>
      <c r="U83" s="2" t="s">
        <v>47</v>
      </c>
      <c r="V83" s="2" t="s">
        <v>39</v>
      </c>
      <c r="W83" s="46" t="s">
        <v>37</v>
      </c>
      <c r="X83" s="2" t="s">
        <v>440</v>
      </c>
      <c r="Y83" s="2" t="s">
        <v>736</v>
      </c>
      <c r="Z83" s="26">
        <f>14/18</f>
        <v>0.77777777777777779</v>
      </c>
      <c r="AA83" s="15"/>
      <c r="AB83" s="2" t="s">
        <v>737</v>
      </c>
      <c r="AC83" s="2" t="s">
        <v>801</v>
      </c>
    </row>
    <row r="84" spans="1:29" s="18" customFormat="1" ht="128.25" x14ac:dyDescent="0.2">
      <c r="A84" s="2">
        <f t="shared" si="3"/>
        <v>80</v>
      </c>
      <c r="B84" s="2" t="s">
        <v>535</v>
      </c>
      <c r="C84" s="2" t="s">
        <v>540</v>
      </c>
      <c r="D84" s="2" t="s">
        <v>538</v>
      </c>
      <c r="E84" s="2" t="s">
        <v>537</v>
      </c>
      <c r="F84" s="47" t="s">
        <v>85</v>
      </c>
      <c r="G84" s="2" t="s">
        <v>77</v>
      </c>
      <c r="H84" s="2" t="s">
        <v>427</v>
      </c>
      <c r="I84" s="2" t="s">
        <v>566</v>
      </c>
      <c r="J84" s="2" t="s">
        <v>575</v>
      </c>
      <c r="K84" s="45" t="s">
        <v>579</v>
      </c>
      <c r="L84" s="45">
        <v>45291</v>
      </c>
      <c r="M84" s="2" t="s">
        <v>441</v>
      </c>
      <c r="N84" s="2" t="s">
        <v>441</v>
      </c>
      <c r="O84" s="50" t="s">
        <v>129</v>
      </c>
      <c r="P84" s="2" t="s">
        <v>576</v>
      </c>
      <c r="Q84" s="2" t="s">
        <v>45</v>
      </c>
      <c r="R84" s="66">
        <v>1</v>
      </c>
      <c r="S84" s="2" t="s">
        <v>33</v>
      </c>
      <c r="T84" s="2" t="s">
        <v>577</v>
      </c>
      <c r="U84" s="2" t="s">
        <v>578</v>
      </c>
      <c r="V84" s="2" t="s">
        <v>39</v>
      </c>
      <c r="W84" s="46" t="s">
        <v>37</v>
      </c>
      <c r="X84" s="2" t="s">
        <v>442</v>
      </c>
      <c r="Y84" s="2" t="s">
        <v>738</v>
      </c>
      <c r="Z84" s="26">
        <f>147/147</f>
        <v>1</v>
      </c>
      <c r="AA84" s="15"/>
      <c r="AB84" s="2" t="s">
        <v>739</v>
      </c>
      <c r="AC84" s="2" t="s">
        <v>801</v>
      </c>
    </row>
    <row r="85" spans="1:29" s="18" customFormat="1" ht="108.6" customHeight="1" x14ac:dyDescent="0.2">
      <c r="A85" s="2">
        <v>81</v>
      </c>
      <c r="B85" s="2" t="s">
        <v>535</v>
      </c>
      <c r="C85" s="2" t="s">
        <v>540</v>
      </c>
      <c r="D85" s="2" t="s">
        <v>538</v>
      </c>
      <c r="E85" s="2" t="s">
        <v>537</v>
      </c>
      <c r="F85" s="47" t="s">
        <v>85</v>
      </c>
      <c r="G85" s="2" t="s">
        <v>77</v>
      </c>
      <c r="H85" s="2" t="s">
        <v>427</v>
      </c>
      <c r="I85" s="2" t="s">
        <v>566</v>
      </c>
      <c r="J85" s="2" t="s">
        <v>587</v>
      </c>
      <c r="K85" s="45">
        <v>44986</v>
      </c>
      <c r="L85" s="45">
        <v>45291</v>
      </c>
      <c r="M85" s="2" t="s">
        <v>441</v>
      </c>
      <c r="N85" s="2" t="s">
        <v>588</v>
      </c>
      <c r="O85" s="50" t="s">
        <v>129</v>
      </c>
      <c r="P85" s="2" t="s">
        <v>589</v>
      </c>
      <c r="Q85" s="2" t="s">
        <v>45</v>
      </c>
      <c r="R85" s="66">
        <v>1</v>
      </c>
      <c r="S85" s="2" t="s">
        <v>33</v>
      </c>
      <c r="T85" s="2" t="s">
        <v>590</v>
      </c>
      <c r="U85" s="2" t="s">
        <v>47</v>
      </c>
      <c r="V85" s="2" t="s">
        <v>39</v>
      </c>
      <c r="W85" s="46" t="s">
        <v>37</v>
      </c>
      <c r="X85" s="2" t="s">
        <v>442</v>
      </c>
      <c r="Y85" s="2" t="s">
        <v>740</v>
      </c>
      <c r="Z85" s="26">
        <f>147/147</f>
        <v>1</v>
      </c>
      <c r="AA85" s="15"/>
      <c r="AB85" s="19" t="s">
        <v>741</v>
      </c>
      <c r="AC85" s="2" t="s">
        <v>801</v>
      </c>
    </row>
    <row r="86" spans="1:29" s="18" customFormat="1" ht="128.25" x14ac:dyDescent="0.2">
      <c r="A86" s="2">
        <v>82</v>
      </c>
      <c r="B86" s="2" t="s">
        <v>535</v>
      </c>
      <c r="C86" s="2" t="s">
        <v>540</v>
      </c>
      <c r="D86" s="2" t="s">
        <v>538</v>
      </c>
      <c r="E86" s="2" t="s">
        <v>537</v>
      </c>
      <c r="F86" s="47" t="s">
        <v>85</v>
      </c>
      <c r="G86" s="2" t="s">
        <v>77</v>
      </c>
      <c r="H86" s="2" t="s">
        <v>427</v>
      </c>
      <c r="I86" s="2" t="s">
        <v>566</v>
      </c>
      <c r="J86" s="2" t="s">
        <v>443</v>
      </c>
      <c r="K86" s="45">
        <v>44986</v>
      </c>
      <c r="L86" s="45">
        <v>45291</v>
      </c>
      <c r="M86" s="2" t="s">
        <v>444</v>
      </c>
      <c r="N86" s="2" t="s">
        <v>445</v>
      </c>
      <c r="O86" s="2" t="s">
        <v>30</v>
      </c>
      <c r="P86" s="2" t="s">
        <v>446</v>
      </c>
      <c r="Q86" s="2" t="s">
        <v>32</v>
      </c>
      <c r="R86" s="71">
        <v>1</v>
      </c>
      <c r="S86" s="2" t="s">
        <v>33</v>
      </c>
      <c r="T86" s="2" t="s">
        <v>447</v>
      </c>
      <c r="U86" s="2" t="s">
        <v>61</v>
      </c>
      <c r="V86" s="2" t="s">
        <v>39</v>
      </c>
      <c r="W86" s="46" t="s">
        <v>37</v>
      </c>
      <c r="X86" s="2" t="s">
        <v>123</v>
      </c>
      <c r="Y86" s="2" t="s">
        <v>742</v>
      </c>
      <c r="Z86" s="2" t="s">
        <v>39</v>
      </c>
      <c r="AA86" s="15" t="s">
        <v>39</v>
      </c>
      <c r="AB86" s="2" t="s">
        <v>39</v>
      </c>
      <c r="AC86" s="2" t="s">
        <v>801</v>
      </c>
    </row>
    <row r="87" spans="1:29" s="18" customFormat="1" ht="128.25" x14ac:dyDescent="0.2">
      <c r="A87" s="2">
        <f t="shared" si="3"/>
        <v>83</v>
      </c>
      <c r="B87" s="2" t="s">
        <v>535</v>
      </c>
      <c r="C87" s="2" t="s">
        <v>540</v>
      </c>
      <c r="D87" s="2" t="s">
        <v>538</v>
      </c>
      <c r="E87" s="2" t="s">
        <v>537</v>
      </c>
      <c r="F87" s="47" t="s">
        <v>85</v>
      </c>
      <c r="G87" s="2" t="s">
        <v>77</v>
      </c>
      <c r="H87" s="2" t="s">
        <v>427</v>
      </c>
      <c r="I87" s="2" t="s">
        <v>570</v>
      </c>
      <c r="J87" s="2" t="s">
        <v>448</v>
      </c>
      <c r="K87" s="45">
        <v>44928</v>
      </c>
      <c r="L87" s="45">
        <v>45291</v>
      </c>
      <c r="M87" s="2" t="s">
        <v>449</v>
      </c>
      <c r="N87" s="2" t="s">
        <v>450</v>
      </c>
      <c r="O87" s="50" t="s">
        <v>129</v>
      </c>
      <c r="P87" s="2" t="s">
        <v>451</v>
      </c>
      <c r="Q87" s="2" t="s">
        <v>32</v>
      </c>
      <c r="R87" s="71">
        <v>4</v>
      </c>
      <c r="S87" s="2" t="s">
        <v>33</v>
      </c>
      <c r="T87" s="2" t="s">
        <v>452</v>
      </c>
      <c r="U87" s="2" t="s">
        <v>47</v>
      </c>
      <c r="V87" s="2" t="s">
        <v>250</v>
      </c>
      <c r="W87" s="46" t="s">
        <v>37</v>
      </c>
      <c r="X87" s="2" t="s">
        <v>84</v>
      </c>
      <c r="Y87" s="2" t="s">
        <v>743</v>
      </c>
      <c r="Z87" s="2">
        <v>1</v>
      </c>
      <c r="AA87" s="15" t="s">
        <v>744</v>
      </c>
      <c r="AB87" s="2" t="s">
        <v>745</v>
      </c>
      <c r="AC87" s="2" t="s">
        <v>802</v>
      </c>
    </row>
    <row r="88" spans="1:29" s="18" customFormat="1" ht="128.25" x14ac:dyDescent="0.2">
      <c r="A88" s="2">
        <f t="shared" si="3"/>
        <v>84</v>
      </c>
      <c r="B88" s="2" t="s">
        <v>535</v>
      </c>
      <c r="C88" s="2" t="s">
        <v>540</v>
      </c>
      <c r="D88" s="2" t="s">
        <v>538</v>
      </c>
      <c r="E88" s="2" t="s">
        <v>537</v>
      </c>
      <c r="F88" s="47" t="s">
        <v>85</v>
      </c>
      <c r="G88" s="47" t="s">
        <v>86</v>
      </c>
      <c r="H88" s="2" t="s">
        <v>427</v>
      </c>
      <c r="I88" s="2" t="s">
        <v>570</v>
      </c>
      <c r="J88" s="2" t="s">
        <v>453</v>
      </c>
      <c r="K88" s="45">
        <v>44928</v>
      </c>
      <c r="L88" s="45">
        <v>45291</v>
      </c>
      <c r="M88" s="2" t="s">
        <v>454</v>
      </c>
      <c r="N88" s="2" t="s">
        <v>450</v>
      </c>
      <c r="O88" s="50" t="s">
        <v>129</v>
      </c>
      <c r="P88" s="2" t="s">
        <v>455</v>
      </c>
      <c r="Q88" s="2" t="s">
        <v>32</v>
      </c>
      <c r="R88" s="71">
        <v>4</v>
      </c>
      <c r="S88" s="2" t="s">
        <v>33</v>
      </c>
      <c r="T88" s="2" t="s">
        <v>456</v>
      </c>
      <c r="U88" s="2" t="s">
        <v>47</v>
      </c>
      <c r="V88" s="2" t="s">
        <v>36</v>
      </c>
      <c r="W88" s="46">
        <v>48513000</v>
      </c>
      <c r="X88" s="2" t="s">
        <v>84</v>
      </c>
      <c r="Y88" s="2" t="s">
        <v>746</v>
      </c>
      <c r="Z88" s="2">
        <v>1</v>
      </c>
      <c r="AA88" s="15">
        <v>0</v>
      </c>
      <c r="AB88" s="2" t="s">
        <v>747</v>
      </c>
      <c r="AC88" s="2" t="s">
        <v>803</v>
      </c>
    </row>
    <row r="89" spans="1:29" s="18" customFormat="1" ht="142.5" x14ac:dyDescent="0.2">
      <c r="A89" s="2">
        <f t="shared" si="3"/>
        <v>85</v>
      </c>
      <c r="B89" s="2" t="s">
        <v>535</v>
      </c>
      <c r="C89" s="2" t="s">
        <v>540</v>
      </c>
      <c r="D89" s="2" t="s">
        <v>538</v>
      </c>
      <c r="E89" s="2" t="s">
        <v>537</v>
      </c>
      <c r="F89" s="47" t="s">
        <v>85</v>
      </c>
      <c r="G89" s="47" t="s">
        <v>86</v>
      </c>
      <c r="H89" s="2" t="s">
        <v>427</v>
      </c>
      <c r="I89" s="2" t="s">
        <v>570</v>
      </c>
      <c r="J89" s="2" t="s">
        <v>457</v>
      </c>
      <c r="K89" s="45">
        <v>44928</v>
      </c>
      <c r="L89" s="45">
        <v>45291</v>
      </c>
      <c r="M89" s="2" t="s">
        <v>458</v>
      </c>
      <c r="N89" s="2" t="s">
        <v>450</v>
      </c>
      <c r="O89" s="50" t="s">
        <v>129</v>
      </c>
      <c r="P89" s="2" t="s">
        <v>459</v>
      </c>
      <c r="Q89" s="2" t="s">
        <v>32</v>
      </c>
      <c r="R89" s="71">
        <v>4</v>
      </c>
      <c r="S89" s="2" t="s">
        <v>33</v>
      </c>
      <c r="T89" s="2" t="s">
        <v>460</v>
      </c>
      <c r="U89" s="2" t="s">
        <v>47</v>
      </c>
      <c r="V89" s="2" t="s">
        <v>250</v>
      </c>
      <c r="W89" s="46" t="s">
        <v>37</v>
      </c>
      <c r="X89" s="2" t="s">
        <v>250</v>
      </c>
      <c r="Y89" s="2" t="s">
        <v>748</v>
      </c>
      <c r="Z89" s="2">
        <v>1</v>
      </c>
      <c r="AA89" s="15">
        <v>0</v>
      </c>
      <c r="AB89" s="2" t="s">
        <v>747</v>
      </c>
      <c r="AC89" s="2" t="s">
        <v>803</v>
      </c>
    </row>
    <row r="90" spans="1:29" s="18" customFormat="1" ht="128.25" x14ac:dyDescent="0.2">
      <c r="A90" s="2">
        <f t="shared" si="3"/>
        <v>86</v>
      </c>
      <c r="B90" s="2" t="s">
        <v>535</v>
      </c>
      <c r="C90" s="2" t="s">
        <v>540</v>
      </c>
      <c r="D90" s="2" t="s">
        <v>538</v>
      </c>
      <c r="E90" s="2" t="s">
        <v>537</v>
      </c>
      <c r="F90" s="47" t="s">
        <v>85</v>
      </c>
      <c r="G90" s="47" t="s">
        <v>86</v>
      </c>
      <c r="H90" s="2" t="s">
        <v>427</v>
      </c>
      <c r="I90" s="2" t="s">
        <v>570</v>
      </c>
      <c r="J90" s="2" t="s">
        <v>461</v>
      </c>
      <c r="K90" s="45">
        <v>44928</v>
      </c>
      <c r="L90" s="45">
        <v>45291</v>
      </c>
      <c r="M90" s="2" t="s">
        <v>462</v>
      </c>
      <c r="N90" s="2" t="s">
        <v>450</v>
      </c>
      <c r="O90" s="50" t="s">
        <v>129</v>
      </c>
      <c r="P90" s="2" t="s">
        <v>463</v>
      </c>
      <c r="Q90" s="2" t="s">
        <v>32</v>
      </c>
      <c r="R90" s="71">
        <v>4</v>
      </c>
      <c r="S90" s="2" t="s">
        <v>33</v>
      </c>
      <c r="T90" s="2" t="s">
        <v>464</v>
      </c>
      <c r="U90" s="2" t="s">
        <v>47</v>
      </c>
      <c r="V90" s="2" t="s">
        <v>36</v>
      </c>
      <c r="W90" s="46">
        <v>46453000</v>
      </c>
      <c r="X90" s="2" t="s">
        <v>84</v>
      </c>
      <c r="Y90" s="2" t="s">
        <v>749</v>
      </c>
      <c r="Z90" s="2">
        <v>1</v>
      </c>
      <c r="AA90" s="15">
        <f>40400000</f>
        <v>40400000</v>
      </c>
      <c r="AB90" s="2" t="s">
        <v>747</v>
      </c>
      <c r="AC90" s="2" t="s">
        <v>803</v>
      </c>
    </row>
    <row r="91" spans="1:29" s="18" customFormat="1" ht="128.25" x14ac:dyDescent="0.2">
      <c r="A91" s="2">
        <f t="shared" si="3"/>
        <v>87</v>
      </c>
      <c r="B91" s="2" t="s">
        <v>535</v>
      </c>
      <c r="C91" s="2" t="s">
        <v>540</v>
      </c>
      <c r="D91" s="2" t="s">
        <v>538</v>
      </c>
      <c r="E91" s="2" t="s">
        <v>537</v>
      </c>
      <c r="F91" s="47" t="s">
        <v>85</v>
      </c>
      <c r="G91" s="47" t="s">
        <v>86</v>
      </c>
      <c r="H91" s="2" t="s">
        <v>427</v>
      </c>
      <c r="I91" s="2" t="s">
        <v>554</v>
      </c>
      <c r="J91" s="2" t="s">
        <v>465</v>
      </c>
      <c r="K91" s="45">
        <v>44928</v>
      </c>
      <c r="L91" s="45">
        <v>45291</v>
      </c>
      <c r="M91" s="2" t="s">
        <v>466</v>
      </c>
      <c r="N91" s="2" t="s">
        <v>467</v>
      </c>
      <c r="O91" s="2" t="s">
        <v>43</v>
      </c>
      <c r="P91" s="2" t="s">
        <v>468</v>
      </c>
      <c r="Q91" s="2" t="s">
        <v>45</v>
      </c>
      <c r="R91" s="65">
        <v>1</v>
      </c>
      <c r="S91" s="2" t="s">
        <v>33</v>
      </c>
      <c r="T91" s="2" t="s">
        <v>469</v>
      </c>
      <c r="U91" s="2" t="s">
        <v>61</v>
      </c>
      <c r="V91" s="2" t="s">
        <v>250</v>
      </c>
      <c r="W91" s="46" t="s">
        <v>37</v>
      </c>
      <c r="X91" s="2" t="s">
        <v>250</v>
      </c>
      <c r="Y91" s="2" t="s">
        <v>750</v>
      </c>
      <c r="Z91" s="26">
        <f>75/149</f>
        <v>0.50335570469798663</v>
      </c>
      <c r="AA91" s="15" t="s">
        <v>744</v>
      </c>
      <c r="AB91" s="2" t="s">
        <v>751</v>
      </c>
      <c r="AC91" s="2" t="s">
        <v>804</v>
      </c>
    </row>
    <row r="92" spans="1:29" s="18" customFormat="1" ht="127.5" customHeight="1" x14ac:dyDescent="0.2">
      <c r="A92" s="2">
        <f t="shared" si="3"/>
        <v>88</v>
      </c>
      <c r="B92" s="2" t="s">
        <v>535</v>
      </c>
      <c r="C92" s="2" t="s">
        <v>540</v>
      </c>
      <c r="D92" s="2" t="s">
        <v>538</v>
      </c>
      <c r="E92" s="2" t="s">
        <v>537</v>
      </c>
      <c r="F92" s="47" t="s">
        <v>85</v>
      </c>
      <c r="G92" s="47" t="s">
        <v>86</v>
      </c>
      <c r="H92" s="2" t="s">
        <v>427</v>
      </c>
      <c r="I92" s="2" t="s">
        <v>554</v>
      </c>
      <c r="J92" s="2" t="s">
        <v>470</v>
      </c>
      <c r="K92" s="45">
        <v>44928</v>
      </c>
      <c r="L92" s="45">
        <v>45291</v>
      </c>
      <c r="M92" s="2" t="s">
        <v>471</v>
      </c>
      <c r="N92" s="2" t="s">
        <v>472</v>
      </c>
      <c r="O92" s="2" t="s">
        <v>43</v>
      </c>
      <c r="P92" s="2" t="s">
        <v>473</v>
      </c>
      <c r="Q92" s="2" t="s">
        <v>45</v>
      </c>
      <c r="R92" s="65">
        <v>1</v>
      </c>
      <c r="S92" s="2" t="s">
        <v>33</v>
      </c>
      <c r="T92" s="2" t="s">
        <v>474</v>
      </c>
      <c r="U92" s="2" t="s">
        <v>47</v>
      </c>
      <c r="V92" s="2" t="s">
        <v>250</v>
      </c>
      <c r="W92" s="46" t="s">
        <v>37</v>
      </c>
      <c r="X92" s="2" t="s">
        <v>250</v>
      </c>
      <c r="Y92" s="2" t="s">
        <v>752</v>
      </c>
      <c r="Z92" s="26">
        <f>3/3</f>
        <v>1</v>
      </c>
      <c r="AA92" s="15" t="s">
        <v>744</v>
      </c>
      <c r="AB92" s="2" t="s">
        <v>753</v>
      </c>
      <c r="AC92" s="2" t="s">
        <v>804</v>
      </c>
    </row>
    <row r="93" spans="1:29" s="18" customFormat="1" ht="153" customHeight="1" x14ac:dyDescent="0.2">
      <c r="A93" s="2">
        <f t="shared" si="3"/>
        <v>89</v>
      </c>
      <c r="B93" s="2" t="s">
        <v>535</v>
      </c>
      <c r="C93" s="2" t="s">
        <v>540</v>
      </c>
      <c r="D93" s="2" t="s">
        <v>538</v>
      </c>
      <c r="E93" s="2" t="s">
        <v>537</v>
      </c>
      <c r="F93" s="47" t="s">
        <v>85</v>
      </c>
      <c r="G93" s="47" t="s">
        <v>86</v>
      </c>
      <c r="H93" s="2" t="s">
        <v>427</v>
      </c>
      <c r="I93" s="2" t="s">
        <v>475</v>
      </c>
      <c r="J93" s="2" t="s">
        <v>476</v>
      </c>
      <c r="K93" s="45">
        <v>45017</v>
      </c>
      <c r="L93" s="45">
        <v>45260</v>
      </c>
      <c r="M93" s="2" t="s">
        <v>477</v>
      </c>
      <c r="N93" s="2" t="s">
        <v>478</v>
      </c>
      <c r="O93" s="50" t="s">
        <v>129</v>
      </c>
      <c r="P93" s="2" t="s">
        <v>479</v>
      </c>
      <c r="Q93" s="2" t="s">
        <v>32</v>
      </c>
      <c r="R93" s="71">
        <v>1</v>
      </c>
      <c r="S93" s="2" t="s">
        <v>33</v>
      </c>
      <c r="T93" s="2" t="s">
        <v>480</v>
      </c>
      <c r="U93" s="2" t="s">
        <v>35</v>
      </c>
      <c r="V93" s="2" t="s">
        <v>71</v>
      </c>
      <c r="W93" s="46" t="s">
        <v>37</v>
      </c>
      <c r="X93" s="2" t="s">
        <v>481</v>
      </c>
      <c r="Y93" s="2" t="s">
        <v>754</v>
      </c>
      <c r="Z93" s="2" t="s">
        <v>39</v>
      </c>
      <c r="AA93" s="15" t="s">
        <v>39</v>
      </c>
      <c r="AB93" s="2" t="s">
        <v>755</v>
      </c>
      <c r="AC93" s="2" t="s">
        <v>805</v>
      </c>
    </row>
    <row r="94" spans="1:29" s="18" customFormat="1" ht="180.95" customHeight="1" x14ac:dyDescent="0.2">
      <c r="A94" s="2">
        <f t="shared" si="3"/>
        <v>90</v>
      </c>
      <c r="B94" s="2" t="s">
        <v>535</v>
      </c>
      <c r="C94" s="2" t="s">
        <v>540</v>
      </c>
      <c r="D94" s="4" t="s">
        <v>538</v>
      </c>
      <c r="E94" s="2" t="s">
        <v>537</v>
      </c>
      <c r="F94" s="47" t="s">
        <v>85</v>
      </c>
      <c r="G94" s="47" t="s">
        <v>86</v>
      </c>
      <c r="H94" s="2" t="s">
        <v>427</v>
      </c>
      <c r="I94" s="2" t="s">
        <v>475</v>
      </c>
      <c r="J94" s="2" t="s">
        <v>482</v>
      </c>
      <c r="K94" s="45">
        <v>44958</v>
      </c>
      <c r="L94" s="45">
        <v>45260</v>
      </c>
      <c r="M94" s="2" t="s">
        <v>483</v>
      </c>
      <c r="N94" s="2" t="s">
        <v>790</v>
      </c>
      <c r="O94" s="50" t="s">
        <v>129</v>
      </c>
      <c r="P94" s="2" t="s">
        <v>484</v>
      </c>
      <c r="Q94" s="2" t="s">
        <v>45</v>
      </c>
      <c r="R94" s="65">
        <v>1</v>
      </c>
      <c r="S94" s="2" t="s">
        <v>33</v>
      </c>
      <c r="T94" s="2" t="s">
        <v>791</v>
      </c>
      <c r="U94" s="2" t="s">
        <v>35</v>
      </c>
      <c r="V94" s="2" t="s">
        <v>71</v>
      </c>
      <c r="W94" s="46" t="s">
        <v>37</v>
      </c>
      <c r="X94" s="2" t="s">
        <v>485</v>
      </c>
      <c r="Y94" s="2" t="s">
        <v>756</v>
      </c>
      <c r="Z94" s="20">
        <v>1</v>
      </c>
      <c r="AA94" s="15" t="s">
        <v>39</v>
      </c>
      <c r="AB94" s="2" t="s">
        <v>757</v>
      </c>
      <c r="AC94" s="2" t="s">
        <v>805</v>
      </c>
    </row>
    <row r="95" spans="1:29" s="18" customFormat="1" ht="128.25" x14ac:dyDescent="0.2">
      <c r="A95" s="2">
        <f t="shared" si="3"/>
        <v>91</v>
      </c>
      <c r="B95" s="2" t="s">
        <v>535</v>
      </c>
      <c r="C95" s="2" t="s">
        <v>540</v>
      </c>
      <c r="D95" s="2" t="s">
        <v>538</v>
      </c>
      <c r="E95" s="2" t="s">
        <v>537</v>
      </c>
      <c r="F95" s="47" t="s">
        <v>85</v>
      </c>
      <c r="G95" s="2" t="s">
        <v>77</v>
      </c>
      <c r="H95" s="2" t="s">
        <v>427</v>
      </c>
      <c r="I95" s="2" t="s">
        <v>556</v>
      </c>
      <c r="J95" s="2" t="s">
        <v>486</v>
      </c>
      <c r="K95" s="45">
        <v>44928</v>
      </c>
      <c r="L95" s="45">
        <v>45291</v>
      </c>
      <c r="M95" s="2" t="s">
        <v>487</v>
      </c>
      <c r="N95" s="2" t="s">
        <v>487</v>
      </c>
      <c r="O95" s="2" t="s">
        <v>43</v>
      </c>
      <c r="P95" s="2" t="s">
        <v>488</v>
      </c>
      <c r="Q95" s="2" t="s">
        <v>45</v>
      </c>
      <c r="R95" s="65">
        <v>1</v>
      </c>
      <c r="S95" s="2" t="s">
        <v>33</v>
      </c>
      <c r="T95" s="2" t="s">
        <v>489</v>
      </c>
      <c r="U95" s="2" t="s">
        <v>47</v>
      </c>
      <c r="V95" s="2" t="s">
        <v>71</v>
      </c>
      <c r="W95" s="46" t="s">
        <v>37</v>
      </c>
      <c r="X95" s="2" t="s">
        <v>84</v>
      </c>
      <c r="Y95" s="2" t="s">
        <v>758</v>
      </c>
      <c r="Z95" s="2" t="s">
        <v>759</v>
      </c>
      <c r="AA95" s="15" t="s">
        <v>39</v>
      </c>
      <c r="AB95" s="2" t="s">
        <v>760</v>
      </c>
      <c r="AC95" s="2" t="s">
        <v>806</v>
      </c>
    </row>
    <row r="96" spans="1:29" s="18" customFormat="1" ht="128.25" x14ac:dyDescent="0.2">
      <c r="A96" s="2">
        <f t="shared" si="3"/>
        <v>92</v>
      </c>
      <c r="B96" s="2" t="s">
        <v>535</v>
      </c>
      <c r="C96" s="2" t="s">
        <v>540</v>
      </c>
      <c r="D96" s="2" t="s">
        <v>538</v>
      </c>
      <c r="E96" s="2" t="s">
        <v>537</v>
      </c>
      <c r="F96" s="2" t="s">
        <v>24</v>
      </c>
      <c r="G96" s="2" t="s">
        <v>25</v>
      </c>
      <c r="H96" s="2" t="s">
        <v>427</v>
      </c>
      <c r="I96" s="2" t="s">
        <v>556</v>
      </c>
      <c r="J96" s="2" t="s">
        <v>490</v>
      </c>
      <c r="K96" s="45">
        <v>44928</v>
      </c>
      <c r="L96" s="45">
        <v>45291</v>
      </c>
      <c r="M96" s="2" t="s">
        <v>491</v>
      </c>
      <c r="N96" s="2" t="s">
        <v>492</v>
      </c>
      <c r="O96" s="2" t="s">
        <v>43</v>
      </c>
      <c r="P96" s="2" t="s">
        <v>493</v>
      </c>
      <c r="Q96" s="2" t="s">
        <v>45</v>
      </c>
      <c r="R96" s="65">
        <v>1</v>
      </c>
      <c r="S96" s="2" t="s">
        <v>33</v>
      </c>
      <c r="T96" s="2" t="s">
        <v>494</v>
      </c>
      <c r="U96" s="2" t="s">
        <v>47</v>
      </c>
      <c r="V96" s="2" t="s">
        <v>71</v>
      </c>
      <c r="W96" s="46" t="s">
        <v>37</v>
      </c>
      <c r="X96" s="2" t="s">
        <v>38</v>
      </c>
      <c r="Y96" s="2" t="s">
        <v>761</v>
      </c>
      <c r="Z96" s="20">
        <v>1</v>
      </c>
      <c r="AA96" s="15" t="s">
        <v>39</v>
      </c>
      <c r="AB96" s="19" t="s">
        <v>762</v>
      </c>
      <c r="AC96" s="2" t="s">
        <v>806</v>
      </c>
    </row>
    <row r="97" spans="1:29" s="18" customFormat="1" ht="409.5" x14ac:dyDescent="0.2">
      <c r="A97" s="2">
        <f t="shared" si="3"/>
        <v>93</v>
      </c>
      <c r="B97" s="2" t="s">
        <v>535</v>
      </c>
      <c r="C97" s="2" t="s">
        <v>542</v>
      </c>
      <c r="D97" s="2" t="s">
        <v>545</v>
      </c>
      <c r="E97" s="2" t="s">
        <v>547</v>
      </c>
      <c r="F97" s="2" t="s">
        <v>495</v>
      </c>
      <c r="G97" s="47" t="s">
        <v>86</v>
      </c>
      <c r="H97" s="2" t="s">
        <v>427</v>
      </c>
      <c r="I97" s="2" t="s">
        <v>563</v>
      </c>
      <c r="J97" s="2" t="s">
        <v>496</v>
      </c>
      <c r="K97" s="45">
        <v>44958</v>
      </c>
      <c r="L97" s="45">
        <v>45260</v>
      </c>
      <c r="M97" s="2" t="s">
        <v>497</v>
      </c>
      <c r="N97" s="2" t="s">
        <v>498</v>
      </c>
      <c r="O97" s="50" t="s">
        <v>129</v>
      </c>
      <c r="P97" s="2" t="s">
        <v>499</v>
      </c>
      <c r="Q97" s="2" t="s">
        <v>32</v>
      </c>
      <c r="R97" s="71">
        <v>1</v>
      </c>
      <c r="S97" s="2" t="s">
        <v>33</v>
      </c>
      <c r="T97" s="2" t="s">
        <v>500</v>
      </c>
      <c r="U97" s="2" t="s">
        <v>61</v>
      </c>
      <c r="V97" s="2" t="s">
        <v>36</v>
      </c>
      <c r="W97" s="46">
        <v>762560000</v>
      </c>
      <c r="X97" s="2" t="s">
        <v>501</v>
      </c>
      <c r="Y97" s="2" t="s">
        <v>763</v>
      </c>
      <c r="Z97" s="20">
        <v>0.65</v>
      </c>
      <c r="AA97" s="15">
        <v>392422185</v>
      </c>
      <c r="AB97" s="2" t="s">
        <v>764</v>
      </c>
      <c r="AC97" s="2" t="s">
        <v>782</v>
      </c>
    </row>
    <row r="98" spans="1:29" s="18" customFormat="1" ht="408.95" customHeight="1" x14ac:dyDescent="0.2">
      <c r="A98" s="2">
        <f t="shared" si="3"/>
        <v>94</v>
      </c>
      <c r="B98" s="2" t="s">
        <v>535</v>
      </c>
      <c r="C98" s="2" t="s">
        <v>542</v>
      </c>
      <c r="D98" s="2" t="s">
        <v>545</v>
      </c>
      <c r="E98" s="2" t="s">
        <v>547</v>
      </c>
      <c r="F98" s="2" t="s">
        <v>495</v>
      </c>
      <c r="G98" s="47" t="s">
        <v>86</v>
      </c>
      <c r="H98" s="2" t="s">
        <v>427</v>
      </c>
      <c r="I98" s="2" t="s">
        <v>563</v>
      </c>
      <c r="J98" s="2" t="s">
        <v>502</v>
      </c>
      <c r="K98" s="45">
        <v>44958</v>
      </c>
      <c r="L98" s="45">
        <v>45260</v>
      </c>
      <c r="M98" s="2" t="s">
        <v>503</v>
      </c>
      <c r="N98" s="2" t="s">
        <v>504</v>
      </c>
      <c r="O98" s="2" t="s">
        <v>43</v>
      </c>
      <c r="P98" s="2" t="s">
        <v>505</v>
      </c>
      <c r="Q98" s="2" t="s">
        <v>32</v>
      </c>
      <c r="R98" s="71">
        <v>1</v>
      </c>
      <c r="S98" s="2" t="s">
        <v>33</v>
      </c>
      <c r="T98" s="2" t="s">
        <v>506</v>
      </c>
      <c r="U98" s="2" t="s">
        <v>61</v>
      </c>
      <c r="V98" s="2" t="s">
        <v>36</v>
      </c>
      <c r="W98" s="46">
        <v>253000000</v>
      </c>
      <c r="X98" s="2" t="s">
        <v>501</v>
      </c>
      <c r="Y98" s="2" t="s">
        <v>765</v>
      </c>
      <c r="Z98" s="20">
        <v>0.75</v>
      </c>
      <c r="AA98" s="15">
        <v>148643330</v>
      </c>
      <c r="AB98" s="2" t="s">
        <v>766</v>
      </c>
      <c r="AC98" s="2" t="s">
        <v>783</v>
      </c>
    </row>
    <row r="99" spans="1:29" s="18" customFormat="1" ht="287.45" customHeight="1" x14ac:dyDescent="0.2">
      <c r="A99" s="2">
        <f t="shared" si="3"/>
        <v>95</v>
      </c>
      <c r="B99" s="2" t="s">
        <v>535</v>
      </c>
      <c r="C99" s="2" t="s">
        <v>542</v>
      </c>
      <c r="D99" s="2" t="s">
        <v>545</v>
      </c>
      <c r="E99" s="2" t="s">
        <v>547</v>
      </c>
      <c r="F99" s="2" t="s">
        <v>495</v>
      </c>
      <c r="G99" s="2" t="s">
        <v>507</v>
      </c>
      <c r="H99" s="2" t="s">
        <v>427</v>
      </c>
      <c r="I99" s="2" t="s">
        <v>563</v>
      </c>
      <c r="J99" s="2" t="s">
        <v>502</v>
      </c>
      <c r="K99" s="45">
        <v>44958</v>
      </c>
      <c r="L99" s="45">
        <v>45291</v>
      </c>
      <c r="M99" s="2" t="s">
        <v>508</v>
      </c>
      <c r="N99" s="2" t="s">
        <v>509</v>
      </c>
      <c r="O99" s="50" t="s">
        <v>129</v>
      </c>
      <c r="P99" s="2" t="s">
        <v>510</v>
      </c>
      <c r="Q99" s="2" t="s">
        <v>32</v>
      </c>
      <c r="R99" s="71">
        <v>1</v>
      </c>
      <c r="S99" s="2" t="s">
        <v>33</v>
      </c>
      <c r="T99" s="2" t="s">
        <v>511</v>
      </c>
      <c r="U99" s="2" t="s">
        <v>35</v>
      </c>
      <c r="V99" s="2" t="s">
        <v>71</v>
      </c>
      <c r="W99" s="46" t="s">
        <v>37</v>
      </c>
      <c r="X99" s="2" t="s">
        <v>501</v>
      </c>
      <c r="Y99" s="2" t="s">
        <v>780</v>
      </c>
      <c r="Z99" s="20">
        <v>0.4</v>
      </c>
      <c r="AA99" s="15" t="s">
        <v>39</v>
      </c>
      <c r="AB99" s="2" t="s">
        <v>767</v>
      </c>
      <c r="AC99" s="2" t="s">
        <v>784</v>
      </c>
    </row>
    <row r="100" spans="1:29" s="18" customFormat="1" ht="326.45" customHeight="1" x14ac:dyDescent="0.2">
      <c r="A100" s="2">
        <f t="shared" si="3"/>
        <v>96</v>
      </c>
      <c r="B100" s="2" t="s">
        <v>535</v>
      </c>
      <c r="C100" s="2" t="s">
        <v>542</v>
      </c>
      <c r="D100" s="2" t="s">
        <v>545</v>
      </c>
      <c r="E100" s="2" t="s">
        <v>547</v>
      </c>
      <c r="F100" s="2" t="s">
        <v>495</v>
      </c>
      <c r="G100" s="2" t="s">
        <v>507</v>
      </c>
      <c r="H100" s="2" t="s">
        <v>427</v>
      </c>
      <c r="I100" s="2" t="s">
        <v>563</v>
      </c>
      <c r="J100" s="2" t="s">
        <v>512</v>
      </c>
      <c r="K100" s="45">
        <v>44928</v>
      </c>
      <c r="L100" s="45">
        <v>45291</v>
      </c>
      <c r="M100" s="2" t="s">
        <v>513</v>
      </c>
      <c r="N100" s="2" t="s">
        <v>513</v>
      </c>
      <c r="O100" s="50" t="s">
        <v>129</v>
      </c>
      <c r="P100" s="2" t="s">
        <v>514</v>
      </c>
      <c r="Q100" s="2" t="s">
        <v>32</v>
      </c>
      <c r="R100" s="71">
        <v>4</v>
      </c>
      <c r="S100" s="2" t="s">
        <v>33</v>
      </c>
      <c r="T100" s="2" t="s">
        <v>515</v>
      </c>
      <c r="U100" s="2" t="s">
        <v>47</v>
      </c>
      <c r="V100" s="2" t="s">
        <v>71</v>
      </c>
      <c r="W100" s="46" t="s">
        <v>37</v>
      </c>
      <c r="X100" s="2" t="s">
        <v>501</v>
      </c>
      <c r="Y100" s="2" t="s">
        <v>768</v>
      </c>
      <c r="Z100" s="20">
        <v>0.75</v>
      </c>
      <c r="AA100" s="15" t="s">
        <v>39</v>
      </c>
      <c r="AB100" s="2" t="s">
        <v>769</v>
      </c>
      <c r="AC100" s="2" t="s">
        <v>787</v>
      </c>
    </row>
    <row r="101" spans="1:29" s="18" customFormat="1" ht="409.5" x14ac:dyDescent="0.2">
      <c r="A101" s="2">
        <f t="shared" si="3"/>
        <v>97</v>
      </c>
      <c r="B101" s="2" t="s">
        <v>535</v>
      </c>
      <c r="C101" s="2" t="s">
        <v>542</v>
      </c>
      <c r="D101" s="2" t="s">
        <v>545</v>
      </c>
      <c r="E101" s="2" t="s">
        <v>547</v>
      </c>
      <c r="F101" s="2" t="s">
        <v>495</v>
      </c>
      <c r="G101" s="2" t="s">
        <v>507</v>
      </c>
      <c r="H101" s="2" t="s">
        <v>427</v>
      </c>
      <c r="I101" s="2" t="s">
        <v>563</v>
      </c>
      <c r="J101" s="2" t="s">
        <v>516</v>
      </c>
      <c r="K101" s="45">
        <v>44958</v>
      </c>
      <c r="L101" s="45">
        <v>45291</v>
      </c>
      <c r="M101" s="2" t="s">
        <v>517</v>
      </c>
      <c r="N101" s="2" t="s">
        <v>518</v>
      </c>
      <c r="O101" s="50" t="s">
        <v>129</v>
      </c>
      <c r="P101" s="2" t="s">
        <v>519</v>
      </c>
      <c r="Q101" s="2" t="s">
        <v>32</v>
      </c>
      <c r="R101" s="71">
        <v>1</v>
      </c>
      <c r="S101" s="2" t="s">
        <v>33</v>
      </c>
      <c r="T101" s="2" t="s">
        <v>520</v>
      </c>
      <c r="U101" s="2" t="s">
        <v>47</v>
      </c>
      <c r="V101" s="2" t="s">
        <v>71</v>
      </c>
      <c r="W101" s="46" t="s">
        <v>37</v>
      </c>
      <c r="X101" s="2" t="s">
        <v>501</v>
      </c>
      <c r="Y101" s="2" t="s">
        <v>781</v>
      </c>
      <c r="Z101" s="20">
        <v>0.70599999999999996</v>
      </c>
      <c r="AA101" s="15" t="s">
        <v>39</v>
      </c>
      <c r="AB101" s="2" t="s">
        <v>770</v>
      </c>
      <c r="AC101" s="2" t="s">
        <v>785</v>
      </c>
    </row>
    <row r="102" spans="1:29" s="18" customFormat="1" ht="327.75" x14ac:dyDescent="0.2">
      <c r="A102" s="2">
        <f t="shared" si="3"/>
        <v>98</v>
      </c>
      <c r="B102" s="2" t="s">
        <v>535</v>
      </c>
      <c r="C102" s="2" t="s">
        <v>542</v>
      </c>
      <c r="D102" s="2" t="s">
        <v>545</v>
      </c>
      <c r="E102" s="2" t="s">
        <v>547</v>
      </c>
      <c r="F102" s="2" t="s">
        <v>495</v>
      </c>
      <c r="G102" s="2" t="s">
        <v>507</v>
      </c>
      <c r="H102" s="2" t="s">
        <v>427</v>
      </c>
      <c r="I102" s="2" t="s">
        <v>563</v>
      </c>
      <c r="J102" s="2" t="s">
        <v>521</v>
      </c>
      <c r="K102" s="45">
        <v>44977</v>
      </c>
      <c r="L102" s="45">
        <v>45291</v>
      </c>
      <c r="M102" s="2" t="s">
        <v>522</v>
      </c>
      <c r="N102" s="2" t="s">
        <v>523</v>
      </c>
      <c r="O102" s="50" t="s">
        <v>129</v>
      </c>
      <c r="P102" s="2" t="s">
        <v>524</v>
      </c>
      <c r="Q102" s="2" t="s">
        <v>32</v>
      </c>
      <c r="R102" s="71">
        <v>1</v>
      </c>
      <c r="S102" s="2" t="s">
        <v>33</v>
      </c>
      <c r="T102" s="2" t="s">
        <v>525</v>
      </c>
      <c r="U102" s="2" t="s">
        <v>47</v>
      </c>
      <c r="V102" s="2" t="s">
        <v>71</v>
      </c>
      <c r="W102" s="46" t="s">
        <v>37</v>
      </c>
      <c r="X102" s="2" t="s">
        <v>501</v>
      </c>
      <c r="Y102" s="2" t="s">
        <v>771</v>
      </c>
      <c r="Z102" s="20">
        <v>0.67</v>
      </c>
      <c r="AA102" s="15" t="s">
        <v>39</v>
      </c>
      <c r="AB102" s="2" t="s">
        <v>772</v>
      </c>
      <c r="AC102" s="2" t="s">
        <v>782</v>
      </c>
    </row>
    <row r="103" spans="1:29" s="18" customFormat="1" ht="156.75" x14ac:dyDescent="0.2">
      <c r="A103" s="2">
        <f t="shared" si="3"/>
        <v>99</v>
      </c>
      <c r="B103" s="2" t="s">
        <v>535</v>
      </c>
      <c r="C103" s="2" t="s">
        <v>542</v>
      </c>
      <c r="D103" s="2" t="s">
        <v>545</v>
      </c>
      <c r="E103" s="2" t="s">
        <v>547</v>
      </c>
      <c r="F103" s="2" t="s">
        <v>495</v>
      </c>
      <c r="G103" s="2" t="s">
        <v>507</v>
      </c>
      <c r="H103" s="2" t="s">
        <v>427</v>
      </c>
      <c r="I103" s="2" t="s">
        <v>563</v>
      </c>
      <c r="J103" s="2" t="s">
        <v>521</v>
      </c>
      <c r="K103" s="45">
        <v>44977</v>
      </c>
      <c r="L103" s="45">
        <v>45291</v>
      </c>
      <c r="M103" s="2" t="s">
        <v>526</v>
      </c>
      <c r="N103" s="2" t="s">
        <v>526</v>
      </c>
      <c r="O103" s="2" t="s">
        <v>43</v>
      </c>
      <c r="P103" s="2" t="s">
        <v>527</v>
      </c>
      <c r="Q103" s="2" t="s">
        <v>32</v>
      </c>
      <c r="R103" s="71">
        <v>1</v>
      </c>
      <c r="S103" s="2" t="s">
        <v>33</v>
      </c>
      <c r="T103" s="2" t="s">
        <v>525</v>
      </c>
      <c r="U103" s="2" t="s">
        <v>47</v>
      </c>
      <c r="V103" s="2" t="s">
        <v>71</v>
      </c>
      <c r="W103" s="46" t="s">
        <v>37</v>
      </c>
      <c r="X103" s="2" t="s">
        <v>501</v>
      </c>
      <c r="Y103" s="2" t="s">
        <v>773</v>
      </c>
      <c r="Z103" s="20">
        <v>0.5</v>
      </c>
      <c r="AA103" s="15" t="s">
        <v>39</v>
      </c>
      <c r="AB103" s="2" t="s">
        <v>774</v>
      </c>
      <c r="AC103" s="2" t="s">
        <v>788</v>
      </c>
    </row>
    <row r="104" spans="1:29" s="18" customFormat="1" ht="409.5" x14ac:dyDescent="0.2">
      <c r="A104" s="2">
        <f t="shared" si="3"/>
        <v>100</v>
      </c>
      <c r="B104" s="2" t="s">
        <v>535</v>
      </c>
      <c r="C104" s="2" t="s">
        <v>542</v>
      </c>
      <c r="D104" s="2" t="s">
        <v>545</v>
      </c>
      <c r="E104" s="2" t="s">
        <v>547</v>
      </c>
      <c r="F104" s="2" t="s">
        <v>495</v>
      </c>
      <c r="G104" s="2" t="s">
        <v>507</v>
      </c>
      <c r="H104" s="2" t="s">
        <v>427</v>
      </c>
      <c r="I104" s="2" t="s">
        <v>563</v>
      </c>
      <c r="J104" s="2" t="s">
        <v>521</v>
      </c>
      <c r="K104" s="45">
        <v>44958</v>
      </c>
      <c r="L104" s="45">
        <v>45291</v>
      </c>
      <c r="M104" s="2" t="s">
        <v>528</v>
      </c>
      <c r="N104" s="2" t="s">
        <v>529</v>
      </c>
      <c r="O104" s="2" t="s">
        <v>30</v>
      </c>
      <c r="P104" s="2" t="s">
        <v>530</v>
      </c>
      <c r="Q104" s="2" t="s">
        <v>32</v>
      </c>
      <c r="R104" s="71">
        <v>1</v>
      </c>
      <c r="S104" s="2" t="s">
        <v>33</v>
      </c>
      <c r="T104" s="2" t="s">
        <v>525</v>
      </c>
      <c r="U104" s="2" t="s">
        <v>47</v>
      </c>
      <c r="V104" s="2" t="s">
        <v>71</v>
      </c>
      <c r="W104" s="46" t="s">
        <v>37</v>
      </c>
      <c r="X104" s="2" t="s">
        <v>501</v>
      </c>
      <c r="Y104" s="2" t="s">
        <v>775</v>
      </c>
      <c r="Z104" s="2" t="s">
        <v>776</v>
      </c>
      <c r="AA104" s="15" t="s">
        <v>39</v>
      </c>
      <c r="AB104" s="2" t="s">
        <v>777</v>
      </c>
      <c r="AC104" s="2" t="s">
        <v>789</v>
      </c>
    </row>
    <row r="105" spans="1:29" s="18" customFormat="1" ht="192" customHeight="1" x14ac:dyDescent="0.2">
      <c r="A105" s="2">
        <f t="shared" si="3"/>
        <v>101</v>
      </c>
      <c r="B105" s="2" t="s">
        <v>535</v>
      </c>
      <c r="C105" s="2" t="s">
        <v>542</v>
      </c>
      <c r="D105" s="2" t="s">
        <v>545</v>
      </c>
      <c r="E105" s="2" t="s">
        <v>547</v>
      </c>
      <c r="F105" s="2" t="s">
        <v>495</v>
      </c>
      <c r="G105" s="47" t="s">
        <v>86</v>
      </c>
      <c r="H105" s="2" t="s">
        <v>427</v>
      </c>
      <c r="I105" s="2" t="s">
        <v>563</v>
      </c>
      <c r="J105" s="2" t="s">
        <v>552</v>
      </c>
      <c r="K105" s="45">
        <v>44928</v>
      </c>
      <c r="L105" s="45">
        <v>45291</v>
      </c>
      <c r="M105" s="2" t="s">
        <v>531</v>
      </c>
      <c r="N105" s="2" t="s">
        <v>532</v>
      </c>
      <c r="O105" s="2" t="s">
        <v>30</v>
      </c>
      <c r="P105" s="2" t="s">
        <v>533</v>
      </c>
      <c r="Q105" s="2" t="s">
        <v>32</v>
      </c>
      <c r="R105" s="71">
        <v>1</v>
      </c>
      <c r="S105" s="2" t="s">
        <v>33</v>
      </c>
      <c r="T105" s="2" t="s">
        <v>534</v>
      </c>
      <c r="U105" s="2" t="s">
        <v>61</v>
      </c>
      <c r="V105" s="2" t="s">
        <v>71</v>
      </c>
      <c r="W105" s="46" t="s">
        <v>37</v>
      </c>
      <c r="X105" s="2" t="s">
        <v>501</v>
      </c>
      <c r="Y105" s="2" t="s">
        <v>778</v>
      </c>
      <c r="Z105" s="20">
        <v>1</v>
      </c>
      <c r="AA105" s="15" t="s">
        <v>39</v>
      </c>
      <c r="AB105" s="2" t="s">
        <v>779</v>
      </c>
      <c r="AC105" s="2" t="s">
        <v>786</v>
      </c>
    </row>
    <row r="106" spans="1:29" s="18" customFormat="1" x14ac:dyDescent="0.2">
      <c r="B106" s="27"/>
      <c r="C106" s="23"/>
      <c r="D106" s="27"/>
      <c r="E106" s="27"/>
      <c r="J106" s="28"/>
      <c r="N106" s="28"/>
      <c r="R106" s="76"/>
      <c r="S106" s="28"/>
      <c r="T106" s="28"/>
      <c r="Y106" s="29"/>
      <c r="Z106" s="28"/>
      <c r="AA106" s="68"/>
      <c r="AB106" s="28"/>
      <c r="AC106" s="28"/>
    </row>
    <row r="107" spans="1:29" s="18" customFormat="1" x14ac:dyDescent="0.2">
      <c r="B107" s="27"/>
      <c r="C107" s="23"/>
      <c r="D107" s="27"/>
      <c r="E107" s="27"/>
      <c r="J107" s="28"/>
      <c r="N107" s="28"/>
      <c r="R107" s="76"/>
      <c r="S107" s="28"/>
      <c r="T107" s="28"/>
      <c r="Y107" s="29"/>
      <c r="Z107" s="28"/>
      <c r="AA107" s="68"/>
      <c r="AB107" s="28"/>
      <c r="AC107" s="28"/>
    </row>
    <row r="108" spans="1:29" s="18" customFormat="1" x14ac:dyDescent="0.2">
      <c r="B108" s="27"/>
      <c r="C108" s="23"/>
      <c r="D108" s="27"/>
      <c r="E108" s="27"/>
      <c r="J108" s="28"/>
      <c r="N108" s="28"/>
      <c r="R108" s="76"/>
      <c r="S108" s="28"/>
      <c r="T108" s="28"/>
      <c r="Y108" s="29"/>
      <c r="Z108" s="28"/>
      <c r="AA108" s="68"/>
      <c r="AB108" s="28"/>
      <c r="AC108" s="28"/>
    </row>
    <row r="109" spans="1:29" s="18" customFormat="1" x14ac:dyDescent="0.2">
      <c r="B109" s="27"/>
      <c r="C109" s="23"/>
      <c r="D109" s="27"/>
      <c r="E109" s="27"/>
      <c r="J109" s="28"/>
      <c r="N109" s="28"/>
      <c r="R109" s="76"/>
      <c r="S109" s="28"/>
      <c r="T109" s="28"/>
      <c r="Y109" s="29"/>
      <c r="Z109" s="28"/>
      <c r="AA109" s="68"/>
      <c r="AB109" s="28"/>
      <c r="AC109" s="28"/>
    </row>
    <row r="110" spans="1:29" s="18" customFormat="1" x14ac:dyDescent="0.2">
      <c r="B110" s="27"/>
      <c r="C110" s="23"/>
      <c r="D110" s="27"/>
      <c r="E110" s="27"/>
      <c r="J110" s="28"/>
      <c r="N110" s="28"/>
      <c r="R110" s="76"/>
      <c r="S110" s="28"/>
      <c r="T110" s="28"/>
      <c r="Y110" s="29"/>
      <c r="Z110" s="28"/>
      <c r="AA110" s="68"/>
      <c r="AB110" s="28"/>
      <c r="AC110" s="28"/>
    </row>
    <row r="111" spans="1:29" s="18" customFormat="1" x14ac:dyDescent="0.2">
      <c r="B111" s="27"/>
      <c r="C111" s="23"/>
      <c r="D111" s="27"/>
      <c r="E111" s="27"/>
      <c r="J111" s="28"/>
      <c r="N111" s="28"/>
      <c r="R111" s="76"/>
      <c r="S111" s="28"/>
      <c r="T111" s="28"/>
      <c r="Y111" s="29"/>
      <c r="Z111" s="28"/>
      <c r="AA111" s="68"/>
      <c r="AB111" s="28"/>
      <c r="AC111" s="28"/>
    </row>
    <row r="112" spans="1:29" s="18" customFormat="1" x14ac:dyDescent="0.2">
      <c r="B112" s="27"/>
      <c r="C112" s="23"/>
      <c r="D112" s="27"/>
      <c r="E112" s="27"/>
      <c r="J112" s="28"/>
      <c r="N112" s="28"/>
      <c r="R112" s="76"/>
      <c r="S112" s="28"/>
      <c r="T112" s="28"/>
      <c r="Y112" s="29"/>
      <c r="Z112" s="28"/>
      <c r="AA112" s="68"/>
      <c r="AB112" s="28"/>
      <c r="AC112" s="28"/>
    </row>
    <row r="113" spans="2:29" s="18" customFormat="1" x14ac:dyDescent="0.2">
      <c r="B113" s="27"/>
      <c r="C113" s="23"/>
      <c r="D113" s="27"/>
      <c r="E113" s="27"/>
      <c r="J113" s="28"/>
      <c r="N113" s="28"/>
      <c r="R113" s="76"/>
      <c r="S113" s="28"/>
      <c r="T113" s="28"/>
      <c r="Y113" s="29"/>
      <c r="Z113" s="28"/>
      <c r="AA113" s="68"/>
      <c r="AB113" s="28"/>
      <c r="AC113" s="28"/>
    </row>
    <row r="114" spans="2:29" s="18" customFormat="1" x14ac:dyDescent="0.2">
      <c r="B114" s="27"/>
      <c r="C114" s="23"/>
      <c r="D114" s="27"/>
      <c r="E114" s="27"/>
      <c r="J114" s="28"/>
      <c r="N114" s="28"/>
      <c r="R114" s="76"/>
      <c r="S114" s="28"/>
      <c r="T114" s="28"/>
      <c r="Y114" s="29"/>
      <c r="Z114" s="28"/>
      <c r="AA114" s="68"/>
      <c r="AB114" s="28"/>
      <c r="AC114" s="28"/>
    </row>
    <row r="115" spans="2:29" s="18" customFormat="1" x14ac:dyDescent="0.2">
      <c r="B115" s="27"/>
      <c r="C115" s="23"/>
      <c r="D115" s="27"/>
      <c r="E115" s="27"/>
      <c r="J115" s="28"/>
      <c r="N115" s="28"/>
      <c r="R115" s="76"/>
      <c r="S115" s="28"/>
      <c r="T115" s="28"/>
      <c r="Y115" s="29"/>
      <c r="Z115" s="28"/>
      <c r="AA115" s="68"/>
      <c r="AB115" s="28"/>
      <c r="AC115" s="28"/>
    </row>
    <row r="116" spans="2:29" s="18" customFormat="1" x14ac:dyDescent="0.2">
      <c r="B116" s="27"/>
      <c r="C116" s="23"/>
      <c r="D116" s="27"/>
      <c r="E116" s="27"/>
      <c r="J116" s="28"/>
      <c r="N116" s="28"/>
      <c r="R116" s="76"/>
      <c r="S116" s="28"/>
      <c r="T116" s="28"/>
      <c r="Y116" s="29"/>
      <c r="Z116" s="28"/>
      <c r="AA116" s="68"/>
      <c r="AB116" s="28"/>
      <c r="AC116" s="28"/>
    </row>
    <row r="117" spans="2:29" s="18" customFormat="1" x14ac:dyDescent="0.2">
      <c r="B117" s="27"/>
      <c r="C117" s="23"/>
      <c r="D117" s="27"/>
      <c r="E117" s="27"/>
      <c r="J117" s="28"/>
      <c r="N117" s="28"/>
      <c r="R117" s="76"/>
      <c r="S117" s="28"/>
      <c r="T117" s="28"/>
      <c r="Y117" s="29"/>
      <c r="Z117" s="28"/>
      <c r="AA117" s="68"/>
      <c r="AB117" s="28"/>
      <c r="AC117" s="28"/>
    </row>
    <row r="118" spans="2:29" s="18" customFormat="1" x14ac:dyDescent="0.2">
      <c r="B118" s="27"/>
      <c r="C118" s="23"/>
      <c r="D118" s="27"/>
      <c r="E118" s="27"/>
      <c r="J118" s="28"/>
      <c r="N118" s="28"/>
      <c r="R118" s="76"/>
      <c r="S118" s="28"/>
      <c r="T118" s="28"/>
      <c r="Y118" s="29"/>
      <c r="Z118" s="28"/>
      <c r="AA118" s="68"/>
      <c r="AB118" s="28"/>
      <c r="AC118" s="28"/>
    </row>
    <row r="119" spans="2:29" s="18" customFormat="1" x14ac:dyDescent="0.2">
      <c r="B119" s="27"/>
      <c r="C119" s="23"/>
      <c r="D119" s="27"/>
      <c r="E119" s="27"/>
      <c r="J119" s="28"/>
      <c r="N119" s="28"/>
      <c r="R119" s="76"/>
      <c r="S119" s="28"/>
      <c r="T119" s="28"/>
      <c r="Y119" s="29"/>
      <c r="Z119" s="28"/>
      <c r="AA119" s="68"/>
      <c r="AB119" s="28"/>
      <c r="AC119" s="28"/>
    </row>
    <row r="120" spans="2:29" s="18" customFormat="1" x14ac:dyDescent="0.2">
      <c r="B120" s="27"/>
      <c r="C120" s="23"/>
      <c r="D120" s="27"/>
      <c r="E120" s="27"/>
      <c r="J120" s="28"/>
      <c r="N120" s="28"/>
      <c r="R120" s="76"/>
      <c r="S120" s="28"/>
      <c r="T120" s="28"/>
      <c r="Y120" s="29"/>
      <c r="Z120" s="28"/>
      <c r="AA120" s="68"/>
      <c r="AB120" s="28"/>
      <c r="AC120" s="28"/>
    </row>
    <row r="121" spans="2:29" s="18" customFormat="1" x14ac:dyDescent="0.2">
      <c r="B121" s="27"/>
      <c r="C121" s="23"/>
      <c r="D121" s="27"/>
      <c r="E121" s="27"/>
      <c r="J121" s="28"/>
      <c r="N121" s="28"/>
      <c r="R121" s="76"/>
      <c r="S121" s="28"/>
      <c r="T121" s="28"/>
      <c r="Y121" s="29"/>
      <c r="Z121" s="28"/>
      <c r="AA121" s="68"/>
      <c r="AB121" s="28"/>
      <c r="AC121" s="28"/>
    </row>
    <row r="122" spans="2:29" s="18" customFormat="1" x14ac:dyDescent="0.2">
      <c r="B122" s="27"/>
      <c r="C122" s="23"/>
      <c r="D122" s="27"/>
      <c r="E122" s="27"/>
      <c r="J122" s="28"/>
      <c r="N122" s="28"/>
      <c r="R122" s="76"/>
      <c r="S122" s="28"/>
      <c r="T122" s="28"/>
      <c r="Y122" s="29"/>
      <c r="Z122" s="28"/>
      <c r="AA122" s="68"/>
      <c r="AB122" s="28"/>
      <c r="AC122" s="28"/>
    </row>
    <row r="123" spans="2:29" s="18" customFormat="1" x14ac:dyDescent="0.2">
      <c r="B123" s="27"/>
      <c r="C123" s="23"/>
      <c r="D123" s="27"/>
      <c r="E123" s="27"/>
      <c r="J123" s="28"/>
      <c r="N123" s="28"/>
      <c r="R123" s="76"/>
      <c r="S123" s="28"/>
      <c r="T123" s="28"/>
      <c r="Y123" s="29"/>
      <c r="Z123" s="28"/>
      <c r="AA123" s="68"/>
      <c r="AB123" s="28"/>
      <c r="AC123" s="28"/>
    </row>
    <row r="124" spans="2:29" s="18" customFormat="1" x14ac:dyDescent="0.2">
      <c r="B124" s="27"/>
      <c r="C124" s="23"/>
      <c r="D124" s="27"/>
      <c r="E124" s="27"/>
      <c r="J124" s="28"/>
      <c r="N124" s="28"/>
      <c r="R124" s="76"/>
      <c r="S124" s="28"/>
      <c r="T124" s="28"/>
      <c r="Y124" s="29"/>
      <c r="Z124" s="28"/>
      <c r="AA124" s="68"/>
      <c r="AB124" s="28"/>
      <c r="AC124" s="28"/>
    </row>
    <row r="125" spans="2:29" s="18" customFormat="1" x14ac:dyDescent="0.2">
      <c r="B125" s="27"/>
      <c r="C125" s="23"/>
      <c r="D125" s="27"/>
      <c r="E125" s="27"/>
      <c r="J125" s="28"/>
      <c r="N125" s="28"/>
      <c r="R125" s="76"/>
      <c r="S125" s="28"/>
      <c r="T125" s="28"/>
      <c r="Y125" s="29"/>
      <c r="Z125" s="28"/>
      <c r="AA125" s="68"/>
      <c r="AB125" s="28"/>
      <c r="AC125" s="28"/>
    </row>
    <row r="126" spans="2:29" s="18" customFormat="1" x14ac:dyDescent="0.2">
      <c r="B126" s="27"/>
      <c r="C126" s="23"/>
      <c r="D126" s="27"/>
      <c r="E126" s="27"/>
      <c r="J126" s="28"/>
      <c r="N126" s="28"/>
      <c r="R126" s="76"/>
      <c r="S126" s="28"/>
      <c r="T126" s="28"/>
      <c r="Y126" s="29"/>
      <c r="Z126" s="28"/>
      <c r="AA126" s="68"/>
      <c r="AB126" s="28"/>
      <c r="AC126" s="28"/>
    </row>
    <row r="127" spans="2:29" s="18" customFormat="1" x14ac:dyDescent="0.2">
      <c r="B127" s="27"/>
      <c r="C127" s="23"/>
      <c r="D127" s="27"/>
      <c r="E127" s="27"/>
      <c r="J127" s="28"/>
      <c r="N127" s="28"/>
      <c r="R127" s="76"/>
      <c r="S127" s="28"/>
      <c r="T127" s="28"/>
      <c r="Y127" s="29"/>
      <c r="Z127" s="28"/>
      <c r="AA127" s="68"/>
      <c r="AB127" s="28"/>
      <c r="AC127" s="28"/>
    </row>
    <row r="128" spans="2:29" s="18" customFormat="1" x14ac:dyDescent="0.2">
      <c r="B128" s="27"/>
      <c r="C128" s="23"/>
      <c r="D128" s="27"/>
      <c r="E128" s="27"/>
      <c r="J128" s="28"/>
      <c r="N128" s="28"/>
      <c r="R128" s="76"/>
      <c r="S128" s="28"/>
      <c r="T128" s="28"/>
      <c r="Y128" s="29"/>
      <c r="Z128" s="28"/>
      <c r="AA128" s="68"/>
      <c r="AB128" s="28"/>
      <c r="AC128" s="28"/>
    </row>
    <row r="129" spans="2:29" s="18" customFormat="1" x14ac:dyDescent="0.2">
      <c r="B129" s="27"/>
      <c r="C129" s="23"/>
      <c r="D129" s="27"/>
      <c r="E129" s="27"/>
      <c r="J129" s="28"/>
      <c r="N129" s="28"/>
      <c r="R129" s="76"/>
      <c r="S129" s="28"/>
      <c r="T129" s="28"/>
      <c r="Y129" s="29"/>
      <c r="Z129" s="28"/>
      <c r="AA129" s="68"/>
      <c r="AB129" s="28"/>
      <c r="AC129" s="28"/>
    </row>
    <row r="130" spans="2:29" s="18" customFormat="1" x14ac:dyDescent="0.2">
      <c r="B130" s="27"/>
      <c r="C130" s="23"/>
      <c r="D130" s="27"/>
      <c r="E130" s="27"/>
      <c r="J130" s="28"/>
      <c r="N130" s="28"/>
      <c r="R130" s="76"/>
      <c r="S130" s="28"/>
      <c r="T130" s="28"/>
      <c r="Y130" s="29"/>
      <c r="Z130" s="28"/>
      <c r="AA130" s="68"/>
      <c r="AB130" s="28"/>
      <c r="AC130" s="28"/>
    </row>
    <row r="131" spans="2:29" s="18" customFormat="1" x14ac:dyDescent="0.2">
      <c r="B131" s="27"/>
      <c r="C131" s="23"/>
      <c r="D131" s="27"/>
      <c r="E131" s="27"/>
      <c r="J131" s="28"/>
      <c r="N131" s="28"/>
      <c r="R131" s="76"/>
      <c r="S131" s="28"/>
      <c r="T131" s="28"/>
      <c r="Y131" s="29"/>
      <c r="Z131" s="28"/>
      <c r="AA131" s="68"/>
      <c r="AB131" s="28"/>
      <c r="AC131" s="28"/>
    </row>
    <row r="132" spans="2:29" s="18" customFormat="1" x14ac:dyDescent="0.2">
      <c r="B132" s="27"/>
      <c r="C132" s="23"/>
      <c r="D132" s="27"/>
      <c r="E132" s="27"/>
      <c r="J132" s="28"/>
      <c r="N132" s="28"/>
      <c r="R132" s="76"/>
      <c r="S132" s="28"/>
      <c r="T132" s="28"/>
      <c r="Y132" s="29"/>
      <c r="Z132" s="28"/>
      <c r="AA132" s="68"/>
      <c r="AB132" s="28"/>
      <c r="AC132" s="28"/>
    </row>
    <row r="133" spans="2:29" s="18" customFormat="1" x14ac:dyDescent="0.2">
      <c r="B133" s="27"/>
      <c r="C133" s="23"/>
      <c r="D133" s="27"/>
      <c r="E133" s="27"/>
      <c r="J133" s="28"/>
      <c r="N133" s="28"/>
      <c r="R133" s="76"/>
      <c r="S133" s="28"/>
      <c r="T133" s="28"/>
      <c r="Y133" s="29"/>
      <c r="Z133" s="28"/>
      <c r="AA133" s="68"/>
      <c r="AB133" s="28"/>
      <c r="AC133" s="28"/>
    </row>
    <row r="134" spans="2:29" s="18" customFormat="1" x14ac:dyDescent="0.2">
      <c r="B134" s="27"/>
      <c r="C134" s="23"/>
      <c r="D134" s="27"/>
      <c r="E134" s="27"/>
      <c r="J134" s="28"/>
      <c r="N134" s="28"/>
      <c r="R134" s="76"/>
      <c r="S134" s="28"/>
      <c r="T134" s="28"/>
      <c r="Y134" s="29"/>
      <c r="Z134" s="28"/>
      <c r="AA134" s="68"/>
      <c r="AB134" s="28"/>
      <c r="AC134" s="28"/>
    </row>
    <row r="135" spans="2:29" s="18" customFormat="1" x14ac:dyDescent="0.2">
      <c r="B135" s="27"/>
      <c r="C135" s="23"/>
      <c r="D135" s="27"/>
      <c r="E135" s="27"/>
      <c r="J135" s="28"/>
      <c r="N135" s="28"/>
      <c r="R135" s="76"/>
      <c r="S135" s="28"/>
      <c r="T135" s="28"/>
      <c r="Y135" s="29"/>
      <c r="Z135" s="28"/>
      <c r="AA135" s="68"/>
      <c r="AB135" s="28"/>
      <c r="AC135" s="28"/>
    </row>
    <row r="136" spans="2:29" s="18" customFormat="1" x14ac:dyDescent="0.2">
      <c r="B136" s="27"/>
      <c r="C136" s="23"/>
      <c r="D136" s="27"/>
      <c r="E136" s="27"/>
      <c r="J136" s="28"/>
      <c r="N136" s="28"/>
      <c r="R136" s="76"/>
      <c r="S136" s="28"/>
      <c r="T136" s="28"/>
      <c r="Y136" s="29"/>
      <c r="Z136" s="28"/>
      <c r="AA136" s="68"/>
      <c r="AB136" s="28"/>
      <c r="AC136" s="28"/>
    </row>
    <row r="137" spans="2:29" s="18" customFormat="1" x14ac:dyDescent="0.2">
      <c r="B137" s="27"/>
      <c r="C137" s="23"/>
      <c r="D137" s="27"/>
      <c r="E137" s="27"/>
      <c r="J137" s="28"/>
      <c r="N137" s="28"/>
      <c r="R137" s="76"/>
      <c r="S137" s="28"/>
      <c r="T137" s="28"/>
      <c r="Y137" s="29"/>
      <c r="Z137" s="28"/>
      <c r="AA137" s="68"/>
      <c r="AB137" s="28"/>
      <c r="AC137" s="28"/>
    </row>
    <row r="138" spans="2:29" s="18" customFormat="1" x14ac:dyDescent="0.2">
      <c r="B138" s="27"/>
      <c r="C138" s="23"/>
      <c r="D138" s="27"/>
      <c r="E138" s="27"/>
      <c r="J138" s="28"/>
      <c r="N138" s="28"/>
      <c r="R138" s="76"/>
      <c r="S138" s="28"/>
      <c r="T138" s="28"/>
      <c r="Y138" s="29"/>
      <c r="Z138" s="28"/>
      <c r="AA138" s="68"/>
      <c r="AB138" s="28"/>
      <c r="AC138" s="28"/>
    </row>
    <row r="139" spans="2:29" s="18" customFormat="1" x14ac:dyDescent="0.2">
      <c r="B139" s="27"/>
      <c r="C139" s="23"/>
      <c r="D139" s="27"/>
      <c r="E139" s="27"/>
      <c r="J139" s="28"/>
      <c r="N139" s="28"/>
      <c r="R139" s="76"/>
      <c r="S139" s="28"/>
      <c r="T139" s="28"/>
      <c r="Y139" s="29"/>
      <c r="Z139" s="28"/>
      <c r="AA139" s="68"/>
      <c r="AB139" s="28"/>
      <c r="AC139" s="28"/>
    </row>
    <row r="140" spans="2:29" s="18" customFormat="1" x14ac:dyDescent="0.2">
      <c r="B140" s="27"/>
      <c r="C140" s="23"/>
      <c r="D140" s="27"/>
      <c r="E140" s="27"/>
      <c r="J140" s="28"/>
      <c r="N140" s="28"/>
      <c r="R140" s="76"/>
      <c r="S140" s="28"/>
      <c r="T140" s="28"/>
      <c r="Y140" s="29"/>
      <c r="Z140" s="28"/>
      <c r="AA140" s="68"/>
      <c r="AB140" s="28"/>
      <c r="AC140" s="28"/>
    </row>
    <row r="141" spans="2:29" s="18" customFormat="1" x14ac:dyDescent="0.2">
      <c r="B141" s="27"/>
      <c r="C141" s="23"/>
      <c r="D141" s="27"/>
      <c r="E141" s="27"/>
      <c r="J141" s="28"/>
      <c r="N141" s="28"/>
      <c r="R141" s="76"/>
      <c r="S141" s="28"/>
      <c r="T141" s="28"/>
      <c r="Y141" s="29"/>
      <c r="Z141" s="28"/>
      <c r="AA141" s="68"/>
      <c r="AB141" s="28"/>
      <c r="AC141" s="28"/>
    </row>
    <row r="142" spans="2:29" s="18" customFormat="1" x14ac:dyDescent="0.2">
      <c r="B142" s="27"/>
      <c r="C142" s="23"/>
      <c r="D142" s="27"/>
      <c r="E142" s="27"/>
      <c r="J142" s="28"/>
      <c r="N142" s="28"/>
      <c r="R142" s="76"/>
      <c r="S142" s="28"/>
      <c r="T142" s="28"/>
      <c r="Y142" s="29"/>
      <c r="Z142" s="28"/>
      <c r="AA142" s="68"/>
      <c r="AB142" s="28"/>
      <c r="AC142" s="28"/>
    </row>
    <row r="143" spans="2:29" s="18" customFormat="1" x14ac:dyDescent="0.2">
      <c r="B143" s="27"/>
      <c r="C143" s="23"/>
      <c r="D143" s="27"/>
      <c r="E143" s="27"/>
      <c r="J143" s="28"/>
      <c r="N143" s="28"/>
      <c r="R143" s="76"/>
      <c r="S143" s="28"/>
      <c r="T143" s="28"/>
      <c r="Y143" s="29"/>
      <c r="Z143" s="28"/>
      <c r="AA143" s="68"/>
      <c r="AB143" s="28"/>
      <c r="AC143" s="28"/>
    </row>
    <row r="144" spans="2:29" s="18" customFormat="1" x14ac:dyDescent="0.2">
      <c r="B144" s="27"/>
      <c r="C144" s="23"/>
      <c r="D144" s="27"/>
      <c r="E144" s="27"/>
      <c r="J144" s="28"/>
      <c r="N144" s="28"/>
      <c r="R144" s="76"/>
      <c r="S144" s="28"/>
      <c r="T144" s="28"/>
      <c r="Y144" s="29"/>
      <c r="Z144" s="28"/>
      <c r="AA144" s="68"/>
      <c r="AB144" s="28"/>
      <c r="AC144" s="28"/>
    </row>
    <row r="145" spans="2:29" s="18" customFormat="1" x14ac:dyDescent="0.2">
      <c r="B145" s="27"/>
      <c r="C145" s="23"/>
      <c r="D145" s="27"/>
      <c r="E145" s="27"/>
      <c r="J145" s="28"/>
      <c r="N145" s="28"/>
      <c r="R145" s="76"/>
      <c r="S145" s="28"/>
      <c r="T145" s="28"/>
      <c r="Y145" s="29"/>
      <c r="Z145" s="28"/>
      <c r="AA145" s="68"/>
      <c r="AB145" s="28"/>
      <c r="AC145" s="28"/>
    </row>
    <row r="146" spans="2:29" s="18" customFormat="1" x14ac:dyDescent="0.2">
      <c r="B146" s="27"/>
      <c r="C146" s="23"/>
      <c r="D146" s="27"/>
      <c r="E146" s="27"/>
      <c r="J146" s="28"/>
      <c r="N146" s="28"/>
      <c r="R146" s="76"/>
      <c r="S146" s="28"/>
      <c r="T146" s="28"/>
      <c r="Y146" s="29"/>
      <c r="Z146" s="28"/>
      <c r="AA146" s="68"/>
      <c r="AB146" s="28"/>
      <c r="AC146" s="28"/>
    </row>
    <row r="147" spans="2:29" s="18" customFormat="1" x14ac:dyDescent="0.2">
      <c r="B147" s="27"/>
      <c r="C147" s="23"/>
      <c r="D147" s="27"/>
      <c r="E147" s="27"/>
      <c r="J147" s="28"/>
      <c r="N147" s="28"/>
      <c r="R147" s="76"/>
      <c r="S147" s="28"/>
      <c r="T147" s="28"/>
      <c r="Y147" s="29"/>
      <c r="Z147" s="28"/>
      <c r="AA147" s="68"/>
      <c r="AB147" s="28"/>
      <c r="AC147" s="28"/>
    </row>
    <row r="148" spans="2:29" s="18" customFormat="1" x14ac:dyDescent="0.2">
      <c r="B148" s="27"/>
      <c r="C148" s="23"/>
      <c r="D148" s="27"/>
      <c r="E148" s="27"/>
      <c r="J148" s="28"/>
      <c r="N148" s="28"/>
      <c r="R148" s="76"/>
      <c r="S148" s="28"/>
      <c r="T148" s="28"/>
      <c r="Y148" s="29"/>
      <c r="Z148" s="28"/>
      <c r="AA148" s="68"/>
      <c r="AB148" s="28"/>
      <c r="AC148" s="28"/>
    </row>
    <row r="149" spans="2:29" s="18" customFormat="1" x14ac:dyDescent="0.2">
      <c r="B149" s="27"/>
      <c r="C149" s="23"/>
      <c r="D149" s="27"/>
      <c r="E149" s="27"/>
      <c r="J149" s="28"/>
      <c r="N149" s="28"/>
      <c r="R149" s="76"/>
      <c r="S149" s="28"/>
      <c r="T149" s="28"/>
      <c r="Y149" s="29"/>
      <c r="Z149" s="28"/>
      <c r="AA149" s="68"/>
      <c r="AB149" s="28"/>
      <c r="AC149" s="28"/>
    </row>
    <row r="150" spans="2:29" s="18" customFormat="1" x14ac:dyDescent="0.2">
      <c r="B150" s="27"/>
      <c r="C150" s="23"/>
      <c r="D150" s="27"/>
      <c r="E150" s="27"/>
      <c r="J150" s="28"/>
      <c r="N150" s="28"/>
      <c r="R150" s="76"/>
      <c r="S150" s="28"/>
      <c r="T150" s="28"/>
      <c r="Y150" s="29"/>
      <c r="Z150" s="28"/>
      <c r="AA150" s="68"/>
      <c r="AB150" s="28"/>
      <c r="AC150" s="28"/>
    </row>
    <row r="151" spans="2:29" s="18" customFormat="1" x14ac:dyDescent="0.2">
      <c r="B151" s="27"/>
      <c r="C151" s="23"/>
      <c r="D151" s="27"/>
      <c r="E151" s="27"/>
      <c r="J151" s="28"/>
      <c r="N151" s="28"/>
      <c r="R151" s="76"/>
      <c r="S151" s="28"/>
      <c r="T151" s="28"/>
      <c r="Y151" s="29"/>
      <c r="Z151" s="28"/>
      <c r="AA151" s="68"/>
      <c r="AB151" s="28"/>
      <c r="AC151" s="28"/>
    </row>
    <row r="152" spans="2:29" s="18" customFormat="1" x14ac:dyDescent="0.2">
      <c r="B152" s="27"/>
      <c r="C152" s="23"/>
      <c r="D152" s="27"/>
      <c r="E152" s="27"/>
      <c r="J152" s="28"/>
      <c r="N152" s="28"/>
      <c r="R152" s="76"/>
      <c r="S152" s="28"/>
      <c r="T152" s="28"/>
      <c r="Y152" s="29"/>
      <c r="Z152" s="28"/>
      <c r="AA152" s="68"/>
      <c r="AB152" s="28"/>
      <c r="AC152" s="28"/>
    </row>
    <row r="153" spans="2:29" s="18" customFormat="1" x14ac:dyDescent="0.2">
      <c r="B153" s="27"/>
      <c r="C153" s="23"/>
      <c r="D153" s="27"/>
      <c r="E153" s="27"/>
      <c r="J153" s="28"/>
      <c r="N153" s="28"/>
      <c r="R153" s="76"/>
      <c r="S153" s="28"/>
      <c r="T153" s="28"/>
      <c r="Y153" s="29"/>
      <c r="Z153" s="28"/>
      <c r="AA153" s="68"/>
      <c r="AB153" s="28"/>
      <c r="AC153" s="28"/>
    </row>
    <row r="154" spans="2:29" s="18" customFormat="1" x14ac:dyDescent="0.2">
      <c r="B154" s="27"/>
      <c r="C154" s="23"/>
      <c r="D154" s="27"/>
      <c r="E154" s="27"/>
      <c r="J154" s="28"/>
      <c r="N154" s="28"/>
      <c r="R154" s="76"/>
      <c r="S154" s="28"/>
      <c r="T154" s="28"/>
      <c r="Y154" s="29"/>
      <c r="Z154" s="28"/>
      <c r="AA154" s="68"/>
      <c r="AB154" s="28"/>
      <c r="AC154" s="28"/>
    </row>
    <row r="155" spans="2:29" s="18" customFormat="1" x14ac:dyDescent="0.2">
      <c r="B155" s="27"/>
      <c r="C155" s="23"/>
      <c r="D155" s="27"/>
      <c r="E155" s="27"/>
      <c r="J155" s="28"/>
      <c r="N155" s="28"/>
      <c r="R155" s="76"/>
      <c r="S155" s="28"/>
      <c r="T155" s="28"/>
      <c r="Y155" s="29"/>
      <c r="Z155" s="28"/>
      <c r="AA155" s="68"/>
      <c r="AB155" s="28"/>
      <c r="AC155" s="28"/>
    </row>
    <row r="156" spans="2:29" s="18" customFormat="1" x14ac:dyDescent="0.2">
      <c r="B156" s="27"/>
      <c r="C156" s="23"/>
      <c r="D156" s="27"/>
      <c r="E156" s="27"/>
      <c r="J156" s="28"/>
      <c r="N156" s="28"/>
      <c r="R156" s="76"/>
      <c r="S156" s="28"/>
      <c r="T156" s="28"/>
      <c r="Y156" s="29"/>
      <c r="Z156" s="28"/>
      <c r="AA156" s="68"/>
      <c r="AB156" s="28"/>
      <c r="AC156" s="28"/>
    </row>
    <row r="157" spans="2:29" s="18" customFormat="1" x14ac:dyDescent="0.2">
      <c r="B157" s="27"/>
      <c r="C157" s="23"/>
      <c r="D157" s="27"/>
      <c r="E157" s="27"/>
      <c r="J157" s="28"/>
      <c r="N157" s="28"/>
      <c r="R157" s="76"/>
      <c r="S157" s="28"/>
      <c r="T157" s="28"/>
      <c r="Y157" s="29"/>
      <c r="Z157" s="28"/>
      <c r="AA157" s="68"/>
      <c r="AB157" s="28"/>
      <c r="AC157" s="28"/>
    </row>
    <row r="158" spans="2:29" s="18" customFormat="1" x14ac:dyDescent="0.2">
      <c r="B158" s="27"/>
      <c r="C158" s="23"/>
      <c r="D158" s="27"/>
      <c r="E158" s="27"/>
      <c r="J158" s="28"/>
      <c r="N158" s="28"/>
      <c r="R158" s="76"/>
      <c r="S158" s="28"/>
      <c r="T158" s="28"/>
      <c r="Y158" s="29"/>
      <c r="Z158" s="28"/>
      <c r="AA158" s="68"/>
      <c r="AB158" s="28"/>
      <c r="AC158" s="28"/>
    </row>
    <row r="159" spans="2:29" s="18" customFormat="1" x14ac:dyDescent="0.2">
      <c r="B159" s="27"/>
      <c r="C159" s="23"/>
      <c r="D159" s="27"/>
      <c r="E159" s="27"/>
      <c r="J159" s="28"/>
      <c r="N159" s="28"/>
      <c r="R159" s="76"/>
      <c r="S159" s="28"/>
      <c r="T159" s="28"/>
      <c r="Y159" s="29"/>
      <c r="Z159" s="28"/>
      <c r="AA159" s="68"/>
      <c r="AB159" s="28"/>
      <c r="AC159" s="28"/>
    </row>
    <row r="160" spans="2:29" s="18" customFormat="1" x14ac:dyDescent="0.2">
      <c r="B160" s="27"/>
      <c r="C160" s="23"/>
      <c r="D160" s="27"/>
      <c r="E160" s="27"/>
      <c r="J160" s="28"/>
      <c r="N160" s="28"/>
      <c r="R160" s="76"/>
      <c r="S160" s="28"/>
      <c r="T160" s="28"/>
      <c r="Y160" s="29"/>
      <c r="Z160" s="28"/>
      <c r="AA160" s="68"/>
      <c r="AB160" s="28"/>
      <c r="AC160" s="28"/>
    </row>
    <row r="161" spans="2:29" s="18" customFormat="1" x14ac:dyDescent="0.2">
      <c r="B161" s="27"/>
      <c r="C161" s="23"/>
      <c r="D161" s="27"/>
      <c r="E161" s="27"/>
      <c r="J161" s="28"/>
      <c r="N161" s="28"/>
      <c r="R161" s="76"/>
      <c r="S161" s="28"/>
      <c r="T161" s="28"/>
      <c r="Y161" s="29"/>
      <c r="Z161" s="28"/>
      <c r="AA161" s="68"/>
      <c r="AB161" s="28"/>
      <c r="AC161" s="28"/>
    </row>
    <row r="162" spans="2:29" s="18" customFormat="1" x14ac:dyDescent="0.2">
      <c r="B162" s="27"/>
      <c r="C162" s="23"/>
      <c r="D162" s="27"/>
      <c r="E162" s="27"/>
      <c r="J162" s="28"/>
      <c r="N162" s="28"/>
      <c r="R162" s="76"/>
      <c r="S162" s="28"/>
      <c r="T162" s="28"/>
      <c r="Y162" s="29"/>
      <c r="Z162" s="28"/>
      <c r="AA162" s="68"/>
      <c r="AB162" s="28"/>
      <c r="AC162" s="28"/>
    </row>
    <row r="163" spans="2:29" s="18" customFormat="1" x14ac:dyDescent="0.2">
      <c r="B163" s="27"/>
      <c r="C163" s="23"/>
      <c r="D163" s="27"/>
      <c r="E163" s="27"/>
      <c r="J163" s="28"/>
      <c r="N163" s="28"/>
      <c r="R163" s="76"/>
      <c r="S163" s="28"/>
      <c r="T163" s="28"/>
      <c r="Y163" s="29"/>
      <c r="Z163" s="28"/>
      <c r="AA163" s="68"/>
      <c r="AB163" s="28"/>
      <c r="AC163" s="28"/>
    </row>
    <row r="164" spans="2:29" s="18" customFormat="1" x14ac:dyDescent="0.2">
      <c r="B164" s="27"/>
      <c r="C164" s="23"/>
      <c r="D164" s="27"/>
      <c r="E164" s="27"/>
      <c r="J164" s="28"/>
      <c r="N164" s="28"/>
      <c r="R164" s="76"/>
      <c r="S164" s="28"/>
      <c r="T164" s="28"/>
      <c r="Y164" s="29"/>
      <c r="Z164" s="28"/>
      <c r="AA164" s="68"/>
      <c r="AB164" s="28"/>
      <c r="AC164" s="28"/>
    </row>
    <row r="165" spans="2:29" s="18" customFormat="1" x14ac:dyDescent="0.2">
      <c r="B165" s="27"/>
      <c r="C165" s="23"/>
      <c r="D165" s="27"/>
      <c r="E165" s="27"/>
      <c r="J165" s="28"/>
      <c r="N165" s="28"/>
      <c r="R165" s="76"/>
      <c r="S165" s="28"/>
      <c r="T165" s="28"/>
      <c r="Y165" s="29"/>
      <c r="Z165" s="28"/>
      <c r="AA165" s="68"/>
      <c r="AB165" s="28"/>
      <c r="AC165" s="28"/>
    </row>
    <row r="166" spans="2:29" s="18" customFormat="1" x14ac:dyDescent="0.2">
      <c r="B166" s="27"/>
      <c r="C166" s="23"/>
      <c r="D166" s="27"/>
      <c r="E166" s="27"/>
      <c r="J166" s="28"/>
      <c r="N166" s="28"/>
      <c r="R166" s="76"/>
      <c r="S166" s="28"/>
      <c r="T166" s="28"/>
      <c r="Y166" s="29"/>
      <c r="Z166" s="28"/>
      <c r="AA166" s="68"/>
      <c r="AB166" s="28"/>
      <c r="AC166" s="28"/>
    </row>
    <row r="167" spans="2:29" s="18" customFormat="1" x14ac:dyDescent="0.2">
      <c r="B167" s="27"/>
      <c r="C167" s="23"/>
      <c r="D167" s="27"/>
      <c r="E167" s="27"/>
      <c r="J167" s="28"/>
      <c r="N167" s="28"/>
      <c r="R167" s="76"/>
      <c r="S167" s="28"/>
      <c r="T167" s="28"/>
      <c r="Y167" s="29"/>
      <c r="Z167" s="28"/>
      <c r="AA167" s="68"/>
      <c r="AB167" s="28"/>
      <c r="AC167" s="28"/>
    </row>
    <row r="168" spans="2:29" s="18" customFormat="1" x14ac:dyDescent="0.2">
      <c r="B168" s="27"/>
      <c r="C168" s="23"/>
      <c r="D168" s="27"/>
      <c r="E168" s="27"/>
      <c r="J168" s="28"/>
      <c r="N168" s="28"/>
      <c r="R168" s="76"/>
      <c r="S168" s="28"/>
      <c r="T168" s="28"/>
      <c r="Y168" s="29"/>
      <c r="Z168" s="28"/>
      <c r="AA168" s="68"/>
      <c r="AB168" s="28"/>
      <c r="AC168" s="28"/>
    </row>
    <row r="169" spans="2:29" s="18" customFormat="1" x14ac:dyDescent="0.2">
      <c r="B169" s="27"/>
      <c r="C169" s="23"/>
      <c r="D169" s="27"/>
      <c r="E169" s="27"/>
      <c r="J169" s="28"/>
      <c r="N169" s="28"/>
      <c r="R169" s="76"/>
      <c r="S169" s="28"/>
      <c r="T169" s="28"/>
      <c r="Y169" s="29"/>
      <c r="Z169" s="28"/>
      <c r="AA169" s="68"/>
      <c r="AB169" s="28"/>
      <c r="AC169" s="28"/>
    </row>
    <row r="170" spans="2:29" s="18" customFormat="1" x14ac:dyDescent="0.2">
      <c r="B170" s="27"/>
      <c r="C170" s="23"/>
      <c r="D170" s="27"/>
      <c r="E170" s="27"/>
      <c r="J170" s="28"/>
      <c r="N170" s="28"/>
      <c r="R170" s="76"/>
      <c r="S170" s="28"/>
      <c r="T170" s="28"/>
      <c r="Y170" s="29"/>
      <c r="Z170" s="28"/>
      <c r="AA170" s="68"/>
      <c r="AB170" s="28"/>
      <c r="AC170" s="28"/>
    </row>
    <row r="171" spans="2:29" s="18" customFormat="1" x14ac:dyDescent="0.2">
      <c r="B171" s="27"/>
      <c r="C171" s="23"/>
      <c r="D171" s="27"/>
      <c r="E171" s="27"/>
      <c r="J171" s="28"/>
      <c r="N171" s="28"/>
      <c r="R171" s="76"/>
      <c r="S171" s="28"/>
      <c r="T171" s="28"/>
      <c r="Y171" s="29"/>
      <c r="Z171" s="28"/>
      <c r="AA171" s="68"/>
      <c r="AB171" s="28"/>
      <c r="AC171" s="28"/>
    </row>
    <row r="172" spans="2:29" s="18" customFormat="1" x14ac:dyDescent="0.2">
      <c r="B172" s="27"/>
      <c r="C172" s="23"/>
      <c r="D172" s="27"/>
      <c r="E172" s="27"/>
      <c r="J172" s="28"/>
      <c r="N172" s="28"/>
      <c r="R172" s="76"/>
      <c r="S172" s="28"/>
      <c r="T172" s="28"/>
      <c r="Y172" s="29"/>
      <c r="Z172" s="28"/>
      <c r="AA172" s="68"/>
      <c r="AB172" s="28"/>
      <c r="AC172" s="28"/>
    </row>
    <row r="173" spans="2:29" s="18" customFormat="1" x14ac:dyDescent="0.2">
      <c r="B173" s="27"/>
      <c r="C173" s="23"/>
      <c r="D173" s="27"/>
      <c r="E173" s="27"/>
      <c r="J173" s="28"/>
      <c r="N173" s="28"/>
      <c r="R173" s="76"/>
      <c r="S173" s="28"/>
      <c r="T173" s="28"/>
      <c r="Y173" s="29"/>
      <c r="Z173" s="28"/>
      <c r="AA173" s="68"/>
      <c r="AB173" s="28"/>
      <c r="AC173" s="28"/>
    </row>
    <row r="174" spans="2:29" s="18" customFormat="1" x14ac:dyDescent="0.2">
      <c r="B174" s="27"/>
      <c r="C174" s="23"/>
      <c r="D174" s="27"/>
      <c r="E174" s="27"/>
      <c r="J174" s="28"/>
      <c r="N174" s="28"/>
      <c r="R174" s="76"/>
      <c r="S174" s="28"/>
      <c r="T174" s="28"/>
      <c r="Y174" s="29"/>
      <c r="Z174" s="28"/>
      <c r="AA174" s="68"/>
      <c r="AB174" s="28"/>
      <c r="AC174" s="28"/>
    </row>
    <row r="175" spans="2:29" s="18" customFormat="1" x14ac:dyDescent="0.2">
      <c r="B175" s="27"/>
      <c r="C175" s="23"/>
      <c r="D175" s="27"/>
      <c r="E175" s="27"/>
      <c r="J175" s="28"/>
      <c r="N175" s="28"/>
      <c r="R175" s="76"/>
      <c r="S175" s="28"/>
      <c r="T175" s="28"/>
      <c r="Y175" s="29"/>
      <c r="Z175" s="28"/>
      <c r="AA175" s="68"/>
      <c r="AB175" s="28"/>
      <c r="AC175" s="28"/>
    </row>
    <row r="176" spans="2:29" s="18" customFormat="1" x14ac:dyDescent="0.2">
      <c r="B176" s="27"/>
      <c r="C176" s="23"/>
      <c r="D176" s="27"/>
      <c r="E176" s="27"/>
      <c r="J176" s="28"/>
      <c r="N176" s="28"/>
      <c r="R176" s="76"/>
      <c r="S176" s="28"/>
      <c r="T176" s="28"/>
      <c r="Y176" s="29"/>
      <c r="Z176" s="28"/>
      <c r="AA176" s="68"/>
      <c r="AB176" s="28"/>
      <c r="AC176" s="28"/>
    </row>
    <row r="177" spans="2:29" s="18" customFormat="1" x14ac:dyDescent="0.2">
      <c r="B177" s="27"/>
      <c r="C177" s="23"/>
      <c r="D177" s="27"/>
      <c r="E177" s="27"/>
      <c r="J177" s="28"/>
      <c r="N177" s="28"/>
      <c r="R177" s="76"/>
      <c r="S177" s="28"/>
      <c r="T177" s="28"/>
      <c r="Y177" s="29"/>
      <c r="Z177" s="28"/>
      <c r="AA177" s="68"/>
      <c r="AB177" s="28"/>
      <c r="AC177" s="28"/>
    </row>
    <row r="178" spans="2:29" s="18" customFormat="1" x14ac:dyDescent="0.2">
      <c r="B178" s="27"/>
      <c r="C178" s="23"/>
      <c r="D178" s="27"/>
      <c r="E178" s="27"/>
      <c r="J178" s="28"/>
      <c r="N178" s="28"/>
      <c r="R178" s="76"/>
      <c r="S178" s="28"/>
      <c r="T178" s="28"/>
      <c r="Y178" s="29"/>
      <c r="Z178" s="28"/>
      <c r="AA178" s="68"/>
      <c r="AB178" s="28"/>
      <c r="AC178" s="28"/>
    </row>
    <row r="179" spans="2:29" s="18" customFormat="1" x14ac:dyDescent="0.2">
      <c r="B179" s="27"/>
      <c r="C179" s="23"/>
      <c r="D179" s="27"/>
      <c r="E179" s="27"/>
      <c r="J179" s="28"/>
      <c r="N179" s="28"/>
      <c r="R179" s="76"/>
      <c r="S179" s="28"/>
      <c r="T179" s="28"/>
      <c r="Y179" s="29"/>
      <c r="Z179" s="28"/>
      <c r="AA179" s="68"/>
      <c r="AB179" s="28"/>
      <c r="AC179" s="28"/>
    </row>
    <row r="180" spans="2:29" s="18" customFormat="1" x14ac:dyDescent="0.2">
      <c r="B180" s="27"/>
      <c r="C180" s="23"/>
      <c r="D180" s="27"/>
      <c r="E180" s="27"/>
      <c r="J180" s="28"/>
      <c r="N180" s="28"/>
      <c r="R180" s="76"/>
      <c r="S180" s="28"/>
      <c r="T180" s="28"/>
      <c r="Y180" s="29"/>
      <c r="Z180" s="28"/>
      <c r="AA180" s="68"/>
      <c r="AB180" s="28"/>
      <c r="AC180" s="28"/>
    </row>
    <row r="181" spans="2:29" s="18" customFormat="1" x14ac:dyDescent="0.2">
      <c r="B181" s="27"/>
      <c r="C181" s="23"/>
      <c r="D181" s="27"/>
      <c r="E181" s="27"/>
      <c r="J181" s="28"/>
      <c r="N181" s="28"/>
      <c r="R181" s="76"/>
      <c r="S181" s="28"/>
      <c r="T181" s="28"/>
      <c r="Y181" s="29"/>
      <c r="Z181" s="28"/>
      <c r="AA181" s="68"/>
      <c r="AB181" s="28"/>
      <c r="AC181" s="28"/>
    </row>
    <row r="182" spans="2:29" s="18" customFormat="1" x14ac:dyDescent="0.2">
      <c r="B182" s="27"/>
      <c r="C182" s="23"/>
      <c r="D182" s="27"/>
      <c r="E182" s="27"/>
      <c r="J182" s="28"/>
      <c r="N182" s="28"/>
      <c r="R182" s="76"/>
      <c r="S182" s="28"/>
      <c r="T182" s="28"/>
      <c r="Y182" s="29"/>
      <c r="Z182" s="28"/>
      <c r="AA182" s="68"/>
      <c r="AB182" s="28"/>
      <c r="AC182" s="28"/>
    </row>
    <row r="183" spans="2:29" s="18" customFormat="1" x14ac:dyDescent="0.2">
      <c r="B183" s="27"/>
      <c r="C183" s="23"/>
      <c r="D183" s="27"/>
      <c r="E183" s="27"/>
      <c r="J183" s="28"/>
      <c r="N183" s="28"/>
      <c r="R183" s="76"/>
      <c r="S183" s="28"/>
      <c r="T183" s="28"/>
      <c r="Y183" s="29"/>
      <c r="Z183" s="28"/>
      <c r="AA183" s="68"/>
      <c r="AB183" s="28"/>
      <c r="AC183" s="28"/>
    </row>
    <row r="184" spans="2:29" s="18" customFormat="1" x14ac:dyDescent="0.2">
      <c r="B184" s="27"/>
      <c r="C184" s="23"/>
      <c r="D184" s="27"/>
      <c r="E184" s="27"/>
      <c r="J184" s="28"/>
      <c r="N184" s="28"/>
      <c r="R184" s="76"/>
      <c r="S184" s="28"/>
      <c r="T184" s="28"/>
      <c r="Y184" s="29"/>
      <c r="Z184" s="28"/>
      <c r="AA184" s="68"/>
      <c r="AB184" s="28"/>
      <c r="AC184" s="28"/>
    </row>
    <row r="185" spans="2:29" s="18" customFormat="1" x14ac:dyDescent="0.2">
      <c r="B185" s="27"/>
      <c r="C185" s="23"/>
      <c r="D185" s="27"/>
      <c r="E185" s="27"/>
      <c r="J185" s="28"/>
      <c r="N185" s="28"/>
      <c r="R185" s="76"/>
      <c r="S185" s="28"/>
      <c r="T185" s="28"/>
      <c r="Y185" s="29"/>
      <c r="Z185" s="28"/>
      <c r="AA185" s="68"/>
      <c r="AB185" s="28"/>
      <c r="AC185" s="28"/>
    </row>
    <row r="186" spans="2:29" s="18" customFormat="1" x14ac:dyDescent="0.2">
      <c r="B186" s="27"/>
      <c r="C186" s="23"/>
      <c r="D186" s="27"/>
      <c r="E186" s="27"/>
      <c r="J186" s="28"/>
      <c r="N186" s="28"/>
      <c r="R186" s="76"/>
      <c r="S186" s="28"/>
      <c r="T186" s="28"/>
      <c r="Y186" s="29"/>
      <c r="Z186" s="28"/>
      <c r="AA186" s="68"/>
      <c r="AB186" s="28"/>
      <c r="AC186" s="28"/>
    </row>
    <row r="187" spans="2:29" s="18" customFormat="1" x14ac:dyDescent="0.2">
      <c r="B187" s="27"/>
      <c r="C187" s="23"/>
      <c r="D187" s="27"/>
      <c r="E187" s="27"/>
      <c r="J187" s="28"/>
      <c r="N187" s="28"/>
      <c r="R187" s="76"/>
      <c r="S187" s="28"/>
      <c r="T187" s="28"/>
      <c r="Y187" s="29"/>
      <c r="Z187" s="28"/>
      <c r="AA187" s="68"/>
      <c r="AB187" s="28"/>
      <c r="AC187" s="28"/>
    </row>
    <row r="188" spans="2:29" s="18" customFormat="1" x14ac:dyDescent="0.2">
      <c r="B188" s="27"/>
      <c r="C188" s="23"/>
      <c r="D188" s="27"/>
      <c r="E188" s="27"/>
      <c r="J188" s="28"/>
      <c r="N188" s="28"/>
      <c r="R188" s="76"/>
      <c r="S188" s="28"/>
      <c r="T188" s="28"/>
      <c r="Y188" s="29"/>
      <c r="Z188" s="28"/>
      <c r="AA188" s="68"/>
      <c r="AB188" s="28"/>
      <c r="AC188" s="28"/>
    </row>
    <row r="189" spans="2:29" s="18" customFormat="1" x14ac:dyDescent="0.2">
      <c r="B189" s="27"/>
      <c r="C189" s="23"/>
      <c r="D189" s="27"/>
      <c r="E189" s="27"/>
      <c r="J189" s="28"/>
      <c r="N189" s="28"/>
      <c r="R189" s="76"/>
      <c r="S189" s="28"/>
      <c r="T189" s="28"/>
      <c r="Y189" s="29"/>
      <c r="Z189" s="28"/>
      <c r="AA189" s="68"/>
      <c r="AB189" s="28"/>
      <c r="AC189" s="28"/>
    </row>
    <row r="190" spans="2:29" s="18" customFormat="1" x14ac:dyDescent="0.2">
      <c r="B190" s="27"/>
      <c r="C190" s="23"/>
      <c r="D190" s="27"/>
      <c r="E190" s="27"/>
      <c r="J190" s="28"/>
      <c r="N190" s="28"/>
      <c r="R190" s="76"/>
      <c r="S190" s="28"/>
      <c r="T190" s="28"/>
      <c r="Y190" s="29"/>
      <c r="Z190" s="28"/>
      <c r="AA190" s="68"/>
      <c r="AB190" s="28"/>
      <c r="AC190" s="28"/>
    </row>
    <row r="191" spans="2:29" s="18" customFormat="1" x14ac:dyDescent="0.2">
      <c r="B191" s="27"/>
      <c r="C191" s="23"/>
      <c r="D191" s="27"/>
      <c r="E191" s="27"/>
      <c r="J191" s="28"/>
      <c r="N191" s="28"/>
      <c r="R191" s="76"/>
      <c r="S191" s="28"/>
      <c r="T191" s="28"/>
      <c r="Y191" s="29"/>
      <c r="Z191" s="28"/>
      <c r="AA191" s="68"/>
      <c r="AB191" s="28"/>
      <c r="AC191" s="28"/>
    </row>
    <row r="192" spans="2:29" s="18" customFormat="1" x14ac:dyDescent="0.2">
      <c r="B192" s="27"/>
      <c r="C192" s="23"/>
      <c r="D192" s="27"/>
      <c r="E192" s="27"/>
      <c r="J192" s="28"/>
      <c r="N192" s="28"/>
      <c r="R192" s="76"/>
      <c r="S192" s="28"/>
      <c r="T192" s="28"/>
      <c r="Y192" s="29"/>
      <c r="Z192" s="28"/>
      <c r="AA192" s="68"/>
      <c r="AB192" s="28"/>
      <c r="AC192" s="28"/>
    </row>
    <row r="193" spans="2:29" s="18" customFormat="1" x14ac:dyDescent="0.2">
      <c r="B193" s="27"/>
      <c r="C193" s="23"/>
      <c r="D193" s="27"/>
      <c r="E193" s="27"/>
      <c r="J193" s="28"/>
      <c r="N193" s="28"/>
      <c r="R193" s="76"/>
      <c r="S193" s="28"/>
      <c r="T193" s="28"/>
      <c r="Y193" s="29"/>
      <c r="Z193" s="28"/>
      <c r="AA193" s="68"/>
      <c r="AB193" s="28"/>
      <c r="AC193" s="28"/>
    </row>
    <row r="194" spans="2:29" s="18" customFormat="1" x14ac:dyDescent="0.2">
      <c r="B194" s="27"/>
      <c r="C194" s="23"/>
      <c r="D194" s="27"/>
      <c r="E194" s="27"/>
      <c r="J194" s="28"/>
      <c r="N194" s="28"/>
      <c r="R194" s="76"/>
      <c r="S194" s="28"/>
      <c r="T194" s="28"/>
      <c r="Y194" s="29"/>
      <c r="Z194" s="28"/>
      <c r="AA194" s="68"/>
      <c r="AB194" s="28"/>
      <c r="AC194" s="28"/>
    </row>
    <row r="195" spans="2:29" s="18" customFormat="1" x14ac:dyDescent="0.2">
      <c r="B195" s="27"/>
      <c r="C195" s="23"/>
      <c r="D195" s="27"/>
      <c r="E195" s="27"/>
      <c r="J195" s="28"/>
      <c r="N195" s="28"/>
      <c r="R195" s="76"/>
      <c r="S195" s="28"/>
      <c r="T195" s="28"/>
      <c r="Y195" s="29"/>
      <c r="Z195" s="28"/>
      <c r="AA195" s="68"/>
      <c r="AB195" s="28"/>
      <c r="AC195" s="28"/>
    </row>
    <row r="196" spans="2:29" s="18" customFormat="1" x14ac:dyDescent="0.2">
      <c r="B196" s="27"/>
      <c r="C196" s="23"/>
      <c r="D196" s="27"/>
      <c r="E196" s="27"/>
      <c r="J196" s="28"/>
      <c r="N196" s="28"/>
      <c r="R196" s="76"/>
      <c r="S196" s="28"/>
      <c r="T196" s="28"/>
      <c r="Y196" s="29"/>
      <c r="Z196" s="28"/>
      <c r="AA196" s="68"/>
      <c r="AB196" s="28"/>
      <c r="AC196" s="28"/>
    </row>
    <row r="197" spans="2:29" s="18" customFormat="1" x14ac:dyDescent="0.2">
      <c r="B197" s="27"/>
      <c r="C197" s="23"/>
      <c r="D197" s="27"/>
      <c r="E197" s="27"/>
      <c r="J197" s="28"/>
      <c r="N197" s="28"/>
      <c r="R197" s="76"/>
      <c r="S197" s="28"/>
      <c r="T197" s="28"/>
      <c r="Y197" s="29"/>
      <c r="Z197" s="28"/>
      <c r="AA197" s="68"/>
      <c r="AB197" s="28"/>
      <c r="AC197" s="28"/>
    </row>
    <row r="198" spans="2:29" s="18" customFormat="1" x14ac:dyDescent="0.2">
      <c r="B198" s="27"/>
      <c r="C198" s="23"/>
      <c r="D198" s="27"/>
      <c r="E198" s="27"/>
      <c r="J198" s="28"/>
      <c r="N198" s="28"/>
      <c r="R198" s="76"/>
      <c r="S198" s="28"/>
      <c r="T198" s="28"/>
      <c r="Y198" s="29"/>
      <c r="Z198" s="28"/>
      <c r="AA198" s="68"/>
      <c r="AB198" s="28"/>
      <c r="AC198" s="28"/>
    </row>
    <row r="199" spans="2:29" s="18" customFormat="1" x14ac:dyDescent="0.2">
      <c r="B199" s="27"/>
      <c r="C199" s="23"/>
      <c r="D199" s="27"/>
      <c r="E199" s="27"/>
      <c r="J199" s="28"/>
      <c r="N199" s="28"/>
      <c r="R199" s="76"/>
      <c r="S199" s="28"/>
      <c r="T199" s="28"/>
      <c r="Y199" s="29"/>
      <c r="Z199" s="28"/>
      <c r="AA199" s="68"/>
      <c r="AB199" s="28"/>
      <c r="AC199" s="28"/>
    </row>
    <row r="200" spans="2:29" s="18" customFormat="1" x14ac:dyDescent="0.2">
      <c r="B200" s="27"/>
      <c r="C200" s="23"/>
      <c r="D200" s="27"/>
      <c r="E200" s="27"/>
      <c r="J200" s="28"/>
      <c r="N200" s="28"/>
      <c r="R200" s="76"/>
      <c r="S200" s="28"/>
      <c r="T200" s="28"/>
      <c r="Y200" s="29"/>
      <c r="Z200" s="28"/>
      <c r="AA200" s="68"/>
      <c r="AB200" s="28"/>
      <c r="AC200" s="28"/>
    </row>
    <row r="201" spans="2:29" s="18" customFormat="1" x14ac:dyDescent="0.2">
      <c r="B201" s="27"/>
      <c r="C201" s="23"/>
      <c r="D201" s="27"/>
      <c r="E201" s="27"/>
      <c r="J201" s="28"/>
      <c r="N201" s="28"/>
      <c r="R201" s="76"/>
      <c r="S201" s="28"/>
      <c r="T201" s="28"/>
      <c r="Y201" s="29"/>
      <c r="Z201" s="28"/>
      <c r="AA201" s="68"/>
      <c r="AB201" s="28"/>
      <c r="AC201" s="28"/>
    </row>
    <row r="202" spans="2:29" s="18" customFormat="1" x14ac:dyDescent="0.2">
      <c r="B202" s="27"/>
      <c r="C202" s="23"/>
      <c r="D202" s="27"/>
      <c r="E202" s="27"/>
      <c r="J202" s="28"/>
      <c r="N202" s="28"/>
      <c r="R202" s="76"/>
      <c r="S202" s="28"/>
      <c r="T202" s="28"/>
      <c r="Y202" s="29"/>
      <c r="Z202" s="28"/>
      <c r="AA202" s="68"/>
      <c r="AB202" s="28"/>
      <c r="AC202" s="28"/>
    </row>
    <row r="203" spans="2:29" s="18" customFormat="1" x14ac:dyDescent="0.2">
      <c r="B203" s="27"/>
      <c r="C203" s="23"/>
      <c r="D203" s="27"/>
      <c r="E203" s="27"/>
      <c r="J203" s="28"/>
      <c r="N203" s="28"/>
      <c r="R203" s="76"/>
      <c r="S203" s="28"/>
      <c r="T203" s="28"/>
      <c r="Y203" s="29"/>
      <c r="Z203" s="28"/>
      <c r="AA203" s="68"/>
      <c r="AB203" s="28"/>
      <c r="AC203" s="28"/>
    </row>
    <row r="204" spans="2:29" s="18" customFormat="1" x14ac:dyDescent="0.2">
      <c r="B204" s="27"/>
      <c r="C204" s="23"/>
      <c r="D204" s="27"/>
      <c r="E204" s="27"/>
      <c r="J204" s="28"/>
      <c r="N204" s="28"/>
      <c r="R204" s="76"/>
      <c r="S204" s="28"/>
      <c r="T204" s="28"/>
      <c r="Y204" s="29"/>
      <c r="Z204" s="28"/>
      <c r="AA204" s="68"/>
      <c r="AB204" s="28"/>
      <c r="AC204" s="28"/>
    </row>
    <row r="205" spans="2:29" s="18" customFormat="1" x14ac:dyDescent="0.2">
      <c r="B205" s="27"/>
      <c r="C205" s="23"/>
      <c r="D205" s="27"/>
      <c r="E205" s="27"/>
      <c r="J205" s="28"/>
      <c r="N205" s="28"/>
      <c r="R205" s="76"/>
      <c r="S205" s="28"/>
      <c r="T205" s="28"/>
      <c r="Y205" s="29"/>
      <c r="Z205" s="28"/>
      <c r="AA205" s="68"/>
      <c r="AB205" s="28"/>
      <c r="AC205" s="28"/>
    </row>
    <row r="206" spans="2:29" s="18" customFormat="1" x14ac:dyDescent="0.2">
      <c r="B206" s="27"/>
      <c r="C206" s="23"/>
      <c r="D206" s="27"/>
      <c r="E206" s="27"/>
      <c r="J206" s="28"/>
      <c r="N206" s="28"/>
      <c r="R206" s="76"/>
      <c r="S206" s="28"/>
      <c r="T206" s="28"/>
      <c r="Y206" s="29"/>
      <c r="Z206" s="28"/>
      <c r="AA206" s="68"/>
      <c r="AB206" s="28"/>
      <c r="AC206" s="28"/>
    </row>
    <row r="207" spans="2:29" s="18" customFormat="1" x14ac:dyDescent="0.2">
      <c r="B207" s="27"/>
      <c r="C207" s="23"/>
      <c r="D207" s="27"/>
      <c r="E207" s="27"/>
      <c r="J207" s="28"/>
      <c r="N207" s="28"/>
      <c r="R207" s="76"/>
      <c r="S207" s="28"/>
      <c r="T207" s="28"/>
      <c r="Y207" s="29"/>
      <c r="Z207" s="28"/>
      <c r="AA207" s="68"/>
      <c r="AB207" s="28"/>
      <c r="AC207" s="28"/>
    </row>
    <row r="208" spans="2:29" s="18" customFormat="1" x14ac:dyDescent="0.2">
      <c r="B208" s="27"/>
      <c r="C208" s="23"/>
      <c r="D208" s="27"/>
      <c r="E208" s="27"/>
      <c r="J208" s="28"/>
      <c r="N208" s="28"/>
      <c r="R208" s="76"/>
      <c r="S208" s="28"/>
      <c r="T208" s="28"/>
      <c r="Y208" s="29"/>
      <c r="Z208" s="28"/>
      <c r="AA208" s="68"/>
      <c r="AB208" s="28"/>
      <c r="AC208" s="28"/>
    </row>
    <row r="209" spans="2:29" s="18" customFormat="1" x14ac:dyDescent="0.2">
      <c r="B209" s="27"/>
      <c r="C209" s="23"/>
      <c r="D209" s="27"/>
      <c r="E209" s="27"/>
      <c r="J209" s="28"/>
      <c r="N209" s="28"/>
      <c r="R209" s="76"/>
      <c r="S209" s="28"/>
      <c r="T209" s="28"/>
      <c r="Y209" s="29"/>
      <c r="Z209" s="28"/>
      <c r="AA209" s="68"/>
      <c r="AB209" s="28"/>
      <c r="AC209" s="28"/>
    </row>
    <row r="210" spans="2:29" s="18" customFormat="1" x14ac:dyDescent="0.2">
      <c r="B210" s="27"/>
      <c r="C210" s="23"/>
      <c r="D210" s="27"/>
      <c r="E210" s="27"/>
      <c r="J210" s="28"/>
      <c r="N210" s="28"/>
      <c r="R210" s="76"/>
      <c r="S210" s="28"/>
      <c r="T210" s="28"/>
      <c r="Y210" s="29"/>
      <c r="Z210" s="28"/>
      <c r="AA210" s="68"/>
      <c r="AB210" s="28"/>
      <c r="AC210" s="28"/>
    </row>
    <row r="1158" spans="1:5" x14ac:dyDescent="0.2">
      <c r="A1158" s="30"/>
      <c r="B1158" s="31"/>
      <c r="C1158" s="32"/>
      <c r="D1158" s="31"/>
      <c r="E1158" s="31"/>
    </row>
    <row r="1159" spans="1:5" x14ac:dyDescent="0.2">
      <c r="A1159" s="33"/>
      <c r="B1159" s="34"/>
      <c r="C1159" s="35"/>
      <c r="D1159" s="34"/>
      <c r="E1159" s="34"/>
    </row>
    <row r="1160" spans="1:5" x14ac:dyDescent="0.2">
      <c r="A1160" s="33"/>
      <c r="B1160" s="34"/>
      <c r="C1160" s="35"/>
      <c r="D1160" s="34"/>
      <c r="E1160" s="34"/>
    </row>
    <row r="1161" spans="1:5" x14ac:dyDescent="0.2">
      <c r="A1161" s="33"/>
      <c r="B1161" s="34"/>
      <c r="C1161" s="35"/>
      <c r="D1161" s="34"/>
      <c r="E1161" s="34"/>
    </row>
  </sheetData>
  <autoFilter ref="A4:BN105" xr:uid="{00000000-0009-0000-0000-000000000000}"/>
  <mergeCells count="2">
    <mergeCell ref="A2:X2"/>
    <mergeCell ref="Y3:AC3"/>
  </mergeCells>
  <dataValidations count="7">
    <dataValidation type="list" allowBlank="1" showInputMessage="1" showErrorMessage="1" sqref="Q36:Q45 Q31:Q33 Q5:Q23 Q61:Q78 Q80 Q83:Q105" xr:uid="{00000000-0002-0000-0000-000000000000}">
      <formula1>"Porcentaje,Número,Horas"</formula1>
    </dataValidation>
    <dataValidation type="list" allowBlank="1" showInputMessage="1" showErrorMessage="1" sqref="U36:U39 U64 U48:U51 U60:U62 U80 U82 U5:U23 U31:U33 U41 U56:U58 U105 U67:U78 U86:U98" xr:uid="{00000000-0002-0000-0000-000001000000}">
      <formula1>Periodicidad</formula1>
    </dataValidation>
    <dataValidation type="list" allowBlank="1" showInputMessage="1" showErrorMessage="1" sqref="S36:S39 S80 S31:S33 S5:S23 S67:S78 S86:S105" xr:uid="{00000000-0002-0000-0000-000002000000}">
      <formula1>TipoIndicador</formula1>
    </dataValidation>
    <dataValidation type="list" allowBlank="1" showInputMessage="1" showErrorMessage="1" sqref="X91:X92 V66:V70 V48:V63 V5:V46 V75:V105" xr:uid="{00000000-0002-0000-0000-000003000000}">
      <formula1>Fuentes</formula1>
    </dataValidation>
    <dataValidation type="list" allowBlank="1" showInputMessage="1" showErrorMessage="1" sqref="H23 H105" xr:uid="{00000000-0002-0000-0000-000004000000}">
      <formula1>Dependencias</formula1>
    </dataValidation>
    <dataValidation type="list" allowBlank="1" showInputMessage="1" showErrorMessage="1" sqref="G23" xr:uid="{00000000-0002-0000-0000-000005000000}">
      <formula1>INDIRECT($F23)</formula1>
    </dataValidation>
    <dataValidation type="list" allowBlank="1" showInputMessage="1" showErrorMessage="1" sqref="F23" xr:uid="{00000000-0002-0000-0000-000006000000}">
      <formula1>DimensionesMIPG</formula1>
    </dataValidation>
  </dataValidations>
  <hyperlinks>
    <hyperlink ref="AB9" r:id="rId1" xr:uid="{00000000-0004-0000-0000-000000000000}"/>
    <hyperlink ref="AB11" r:id="rId2" xr:uid="{00000000-0004-0000-0000-000001000000}"/>
    <hyperlink ref="AB57" r:id="rId3" xr:uid="{CE744257-A962-47E1-80AC-63C52219F9E9}"/>
    <hyperlink ref="AB59" r:id="rId4" xr:uid="{BFC0C5C6-8103-4C05-A3A6-8189C2BE6FFC}"/>
    <hyperlink ref="AB58" r:id="rId5" xr:uid="{57B661E5-B1ED-4FFE-B126-20F1BBB87040}"/>
    <hyperlink ref="AB50" r:id="rId6" xr:uid="{96231A0B-4E44-4E76-A1E5-FBD57442C068}"/>
    <hyperlink ref="AB52" r:id="rId7" xr:uid="{BB6662A0-BE3F-46F5-A14B-0ABEA58B75E3}"/>
    <hyperlink ref="AB82" r:id="rId8" xr:uid="{1530C273-BA6E-43C5-8F1F-193A21B64014}"/>
    <hyperlink ref="AB85" r:id="rId9" xr:uid="{4717B5B0-CBC0-4B73-970B-CF6DBD7758F8}"/>
    <hyperlink ref="AB96" r:id="rId10" xr:uid="{9C102CA1-7946-4DF3-9F4A-E866DA25674E}"/>
  </hyperlinks>
  <pageMargins left="0.7" right="0.7" top="0.75" bottom="0.75" header="0.3" footer="0.3"/>
  <pageSetup paperSize="9" orientation="portrait" r:id="rId11"/>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000-000007000000}">
          <x14:formula1>
            <xm:f>'\Users\natalia\Desktop\Users\natalia\Library\Containers\com.microsoft.Excel\Data\Documents\D:\Descargas\[CONSTRUCCION PLAN DE ACCION 2023 (3) para entregar doctor freddy 7L (1).xlsx]Listas'!#REF!</xm:f>
          </x14:formula1>
          <xm:sqref>F81:H82</xm:sqref>
        </x14:dataValidation>
        <x14:dataValidation type="list" allowBlank="1" showInputMessage="1" showErrorMessage="1" xr:uid="{00000000-0002-0000-0000-000008000000}">
          <x14:formula1>
            <xm:f>'\Users\natalia\Desktop\Users\natalia\Library\Containers\com.microsoft.Excel\Data\Documents\C:\Users\latehortuaj\Downloads\[Plantilla Formulación Plan de Acción 2023 VF (7).xlsx]Listas'!#REF!</xm:f>
          </x14:formula1>
          <xm:sqref>G87 H87:H92</xm:sqref>
        </x14:dataValidation>
        <x14:dataValidation type="list" allowBlank="1" showInputMessage="1" showErrorMessage="1" xr:uid="{00000000-0002-0000-0000-000009000000}">
          <x14:formula1>
            <xm:f>'\Users\natalia\Desktop\Users\natalia\Library\Containers\com.microsoft.Excel\Data\Documents\C:\Users\latehortuaj\Downloads\[Plan de acción del Grupo de Control Interno Disciplinario. 1dic2022 (1) (1).xlsx]Listas'!#REF!</xm:f>
          </x14:formula1>
          <xm:sqref>H93:H94</xm:sqref>
        </x14:dataValidation>
        <x14:dataValidation type="list" allowBlank="1" showInputMessage="1" showErrorMessage="1" xr:uid="{00000000-0002-0000-0000-00000A000000}">
          <x14:formula1>
            <xm:f>'\Users\natalia\Desktop\Users\natalia\Library\Containers\com.microsoft.Excel\Data\Documents\C:\Users\latehortuaj\Downloads\[Plantilla Formulación Plan de Acción 2023 VF (8).xlsx]Listas'!#REF!</xm:f>
          </x14:formula1>
          <xm:sqref>F96 G95:H96</xm:sqref>
        </x14:dataValidation>
        <x14:dataValidation type="list" allowBlank="1" showInputMessage="1" showErrorMessage="1" xr:uid="{00000000-0002-0000-0000-00000B000000}">
          <x14:formula1>
            <xm:f>'\Users\natalia\Desktop\Users\natalia\Library\Containers\com.microsoft.Excel\Data\Documents\C:\Users\latehortuaj\Desktop\planeacion para el doctor fredy\[Plan Formulacción Recursos humanos 1diciembre2022 (1).xlsx]Listas'!#REF!</xm:f>
          </x14:formula1>
          <xm:sqref>F97:F105 H97:H98</xm:sqref>
        </x14:dataValidation>
        <x14:dataValidation type="list" allowBlank="1" showInputMessage="1" showErrorMessage="1" xr:uid="{00000000-0002-0000-0000-00000C000000}">
          <x14:formula1>
            <xm:f>'/Users/natalia/Desktop/Users/natalia/Library/Containers/com.microsoft.Excel/Data/Documents/D:/Desktop/PEDROJOSE/Nueva carpeta/ssf/PLANES DE ACCION APROBADOS/[SSF-PA-2023-7. SUPERINTENDENCIA DELEGADA PARA LA GESTION.xlsx]Listas'!#REF!</xm:f>
          </x14:formula1>
          <xm:sqref>H61:H66</xm:sqref>
        </x14:dataValidation>
        <x14:dataValidation type="list" allowBlank="1" showInputMessage="1" showErrorMessage="1" xr:uid="{00000000-0002-0000-0000-00000D000000}">
          <x14:formula1>
            <xm:f>'/Users/natalia/Desktop/Users/natalia/Library/Containers/com.microsoft.Excel/Data/Documents/D:/Desktop/PEDROJOSE/Nueva carpeta/ssf/PLANES DE ACCION APROBADOS/[SSF-PA-2023-8. SUPERINTENDENCIA DELEGADA MEDIDAS ESPECIALES.xlsx]Listas'!#REF!</xm:f>
          </x14:formula1>
          <xm:sqref>G26 G69:G70 G67 H67:H70</xm:sqref>
        </x14:dataValidation>
        <x14:dataValidation type="list" allowBlank="1" showInputMessage="1" showErrorMessage="1" xr:uid="{00000000-0002-0000-0000-00000E000000}">
          <x14:formula1>
            <xm:f>'\Users\natalia\Desktop\Users\natalia\Library\Containers\com.microsoft.Excel\Data\Documents\D:\Descargas\[SSF-PA-2023-OPU POR APROBACION.xlsx]Listas'!#REF!</xm:f>
          </x14:formula1>
          <xm:sqref>F57:F59 F52:F55 G46:H60</xm:sqref>
        </x14:dataValidation>
        <x14:dataValidation type="list" allowBlank="1" showInputMessage="1" showErrorMessage="1" xr:uid="{00000000-0002-0000-0000-00000F000000}">
          <x14:formula1>
            <xm:f>'\Users\natalia\Desktop\Users\natalia\Library\Containers\com.microsoft.Excel\Data\Documents\C:\Users\latehortuaj\Downloads\[Formulación Plan de Acción 2023 Comunicaciones Ajustado 02122022 (1) (4).xlsx]Listas'!#REF!</xm:f>
          </x14:formula1>
          <xm:sqref>F5:H12</xm:sqref>
        </x14:dataValidation>
        <x14:dataValidation type="list" allowBlank="1" showInputMessage="1" showErrorMessage="1" xr:uid="{00000000-0002-0000-0000-000010000000}">
          <x14:formula1>
            <xm:f>'\Users\natalia\Desktop\Users\natalia\Library\Containers\com.microsoft.Excel\Data\Documents\D:\Desktop\PEDROJOSE\Nueva carpeta\ssf\PLANES DE ACCION APROBADOS\[SSF-PA-2023-5. OFICINA DE CONTROL INTERNO.xlsx]Listas'!#REF!</xm:f>
          </x14:formula1>
          <xm:sqref>F40:H45</xm:sqref>
        </x14:dataValidation>
        <x14:dataValidation type="list" allowBlank="1" showInputMessage="1" showErrorMessage="1" xr:uid="{00000000-0002-0000-0000-000011000000}">
          <x14:formula1>
            <xm:f>'/Users/natalia/Desktop/Users/natalia/Library/Containers/com.microsoft.Excel/Data/Documents/D:/Desktop/PEDROJOSE/Nueva carpeta/ssf/PLANES DE ACCION APROBADOS/[SSF-PA-2023-4. OFICINA TECNOLOGIAS DE LA INFORMACIÓN Y LAS TELECOMUNICACIONES.xlsx]Listas'!#REF!</xm:f>
          </x14:formula1>
          <xm:sqref>G37:G39 G31 H31:H39</xm:sqref>
        </x14:dataValidation>
        <x14:dataValidation type="list" allowBlank="1" showInputMessage="1" showErrorMessage="1" xr:uid="{00000000-0002-0000-0000-000012000000}">
          <x14:formula1>
            <xm:f>'\Users\natalia\Desktop\Users\natalia\Library\Containers\com.microsoft.Excel\Data\Documents\D:\Desktop\PEDROJOSE\Nueva carpeta\ssf\PLANES DE ACCION APROBADOS\[SSF-PA-2023-2. OFICINA ASESORA DE PLANEACION.xlsx]Listas'!#REF!</xm:f>
          </x14:formula1>
          <xm:sqref>F73:F74 F76:F77 G72:G73 G76 F13:H19 G97:G98 F24:F39 F56 F60:F70 F80 G88:G94 G105 G32:G36 G61:G66 G68 F83:F95 F46:F51</xm:sqref>
        </x14:dataValidation>
        <x14:dataValidation type="list" allowBlank="1" showInputMessage="1" showErrorMessage="1" xr:uid="{00000000-0002-0000-0000-000013000000}">
          <x14:formula1>
            <xm:f>'\Users\natalia\Desktop\Users\natalia\Library\Containers\com.microsoft.Excel\Data\Documents\D:\Descargas\[Propuesta Formulación Plan de Acción 2023 (AE) (1).xlsx]Listas'!#REF!</xm:f>
          </x14:formula1>
          <xm:sqref>F20:H22</xm:sqref>
        </x14:dataValidation>
        <x14:dataValidation type="list" allowBlank="1" showInputMessage="1" showErrorMessage="1" xr:uid="{00000000-0002-0000-0000-000014000000}">
          <x14:formula1>
            <xm:f>'/Users/natalia/Library/Containers/com.microsoft.Excel/Data/Documents/D:/Desktop/PEDROJOSE/Nueva carpeta/ssf/PLANES DE ACCION APROBADOS/[SSF-PA-2023-9. SUPERINTENDENCIA DELEGADA PARA ESTUDIOS ESPECIALES Y EVALUACION DE PROYECTOS.slk.xlsx]Listas'!#REF!</xm:f>
          </x14:formula1>
          <xm:sqref>G80:H80 G77:G79 G74:G75 F78:F79 F71:F72 F75 G71 H71:H79</xm:sqref>
        </x14:dataValidation>
        <x14:dataValidation type="list" allowBlank="1" showInputMessage="1" showErrorMessage="1" xr:uid="{00000000-0002-0000-0000-000015000000}">
          <x14:formula1>
            <xm:f>'\Users\natalia\Desktop\Users\natalia\Library\Containers\com.microsoft.Excel\Data\Documents\C:\Users\latehortuaj\Downloads\[Formulación Plan de Acción 2023 gestión financiera 2dic2022.xlsx]Listas'!#REF!</xm:f>
          </x14:formula1>
          <xm:sqref>G83:H86</xm:sqref>
        </x14:dataValidation>
        <x14:dataValidation type="list" allowBlank="1" showInputMessage="1" showErrorMessage="1" xr:uid="{00000000-0002-0000-0000-000016000000}">
          <x14:formula1>
            <xm:f>Hoja1!$A$1:$A$21</xm:f>
          </x14:formula1>
          <xm:sqref>J4 I5:I105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1"/>
  <sheetViews>
    <sheetView workbookViewId="0">
      <selection activeCell="A22" sqref="A22"/>
    </sheetView>
  </sheetViews>
  <sheetFormatPr baseColWidth="10" defaultRowHeight="15" x14ac:dyDescent="0.25"/>
  <cols>
    <col min="1" max="1" width="40.5703125" customWidth="1"/>
  </cols>
  <sheetData>
    <row r="1" spans="1:1" x14ac:dyDescent="0.25">
      <c r="A1" s="1" t="s">
        <v>554</v>
      </c>
    </row>
    <row r="2" spans="1:1" x14ac:dyDescent="0.25">
      <c r="A2" s="1" t="s">
        <v>555</v>
      </c>
    </row>
    <row r="3" spans="1:1" x14ac:dyDescent="0.25">
      <c r="A3" s="1" t="s">
        <v>556</v>
      </c>
    </row>
    <row r="4" spans="1:1" x14ac:dyDescent="0.25">
      <c r="A4" s="1" t="s">
        <v>557</v>
      </c>
    </row>
    <row r="5" spans="1:1" x14ac:dyDescent="0.25">
      <c r="A5" s="1" t="s">
        <v>350</v>
      </c>
    </row>
    <row r="6" spans="1:1" x14ac:dyDescent="0.25">
      <c r="A6" s="1" t="s">
        <v>558</v>
      </c>
    </row>
    <row r="7" spans="1:1" x14ac:dyDescent="0.25">
      <c r="A7" s="1" t="s">
        <v>559</v>
      </c>
    </row>
    <row r="8" spans="1:1" x14ac:dyDescent="0.25">
      <c r="A8" s="1" t="s">
        <v>560</v>
      </c>
    </row>
    <row r="9" spans="1:1" x14ac:dyDescent="0.25">
      <c r="A9" s="1" t="s">
        <v>561</v>
      </c>
    </row>
    <row r="10" spans="1:1" x14ac:dyDescent="0.25">
      <c r="A10" s="1" t="s">
        <v>562</v>
      </c>
    </row>
    <row r="11" spans="1:1" x14ac:dyDescent="0.25">
      <c r="A11" s="1" t="s">
        <v>563</v>
      </c>
    </row>
    <row r="12" spans="1:1" x14ac:dyDescent="0.25">
      <c r="A12" s="1" t="s">
        <v>564</v>
      </c>
    </row>
    <row r="13" spans="1:1" x14ac:dyDescent="0.25">
      <c r="A13" s="1" t="s">
        <v>565</v>
      </c>
    </row>
    <row r="14" spans="1:1" x14ac:dyDescent="0.25">
      <c r="A14" s="1" t="s">
        <v>566</v>
      </c>
    </row>
    <row r="15" spans="1:1" x14ac:dyDescent="0.25">
      <c r="A15" s="1" t="s">
        <v>567</v>
      </c>
    </row>
    <row r="16" spans="1:1" x14ac:dyDescent="0.25">
      <c r="A16" s="1" t="s">
        <v>568</v>
      </c>
    </row>
    <row r="17" spans="1:1" x14ac:dyDescent="0.25">
      <c r="A17" s="1" t="s">
        <v>569</v>
      </c>
    </row>
    <row r="18" spans="1:1" x14ac:dyDescent="0.25">
      <c r="A18" s="1" t="s">
        <v>475</v>
      </c>
    </row>
    <row r="19" spans="1:1" x14ac:dyDescent="0.25">
      <c r="A19" s="1" t="s">
        <v>570</v>
      </c>
    </row>
    <row r="20" spans="1:1" x14ac:dyDescent="0.25">
      <c r="A20" s="1" t="s">
        <v>317</v>
      </c>
    </row>
    <row r="21" spans="1:1" x14ac:dyDescent="0.25">
      <c r="A21" s="1" t="s">
        <v>571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ACION VR.3</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Mayra Mercedes Alba Garcia</dc:creator>
  <cp:keywords/>
  <dc:description/>
  <cp:lastModifiedBy>Ofelia Rosa Galvan Sanchez</cp:lastModifiedBy>
  <cp:revision/>
  <dcterms:created xsi:type="dcterms:W3CDTF">2011-08-31T13:46:29Z</dcterms:created>
  <dcterms:modified xsi:type="dcterms:W3CDTF">2023-10-24T15:59:36Z</dcterms:modified>
  <cp:category/>
  <cp:contentStatus/>
</cp:coreProperties>
</file>