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ospinaC\Desktop\PLANEACION 2018\Planes accion 2018  SG\PLAN DE ADQUISICIONES 2018\"/>
    </mc:Choice>
  </mc:AlternateContent>
  <bookViews>
    <workbookView xWindow="0" yWindow="0" windowWidth="20490" windowHeight="7020"/>
  </bookViews>
  <sheets>
    <sheet name="PAA 2018 - " sheetId="1" r:id="rId1"/>
  </sheets>
  <definedNames>
    <definedName name="_xlnm._FilterDatabase" localSheetId="0" hidden="1">'PAA 2018 - '!$A$1:$K$136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8" i="1" l="1"/>
  <c r="H18" i="1"/>
  <c r="G19" i="1"/>
  <c r="H19" i="1"/>
  <c r="G20" i="1"/>
  <c r="H20" i="1"/>
  <c r="G21" i="1"/>
  <c r="H21" i="1"/>
  <c r="G22" i="1"/>
  <c r="H22" i="1"/>
  <c r="G25" i="1"/>
  <c r="H25" i="1"/>
  <c r="G27" i="1"/>
  <c r="H27" i="1"/>
  <c r="G28" i="1"/>
  <c r="H28" i="1"/>
  <c r="G29" i="1"/>
  <c r="H29" i="1"/>
  <c r="G30" i="1"/>
  <c r="H30" i="1"/>
  <c r="G31" i="1"/>
  <c r="H31" i="1"/>
  <c r="G32" i="1"/>
  <c r="H32" i="1"/>
  <c r="G33" i="1"/>
  <c r="H33" i="1"/>
  <c r="G34" i="1"/>
  <c r="H34" i="1"/>
  <c r="G35" i="1"/>
  <c r="H35" i="1"/>
  <c r="G36" i="1"/>
  <c r="H36" i="1"/>
  <c r="G37" i="1"/>
  <c r="H37" i="1"/>
  <c r="G38" i="1"/>
  <c r="H38" i="1"/>
  <c r="G39" i="1"/>
  <c r="H39" i="1"/>
  <c r="G40" i="1"/>
  <c r="H40" i="1"/>
  <c r="G41" i="1"/>
  <c r="H41" i="1"/>
  <c r="G42" i="1"/>
  <c r="H42" i="1"/>
  <c r="G43" i="1"/>
  <c r="H43" i="1"/>
  <c r="G44" i="1"/>
  <c r="H44" i="1"/>
  <c r="G45" i="1"/>
  <c r="H45" i="1"/>
  <c r="G46" i="1"/>
  <c r="H46" i="1"/>
  <c r="G47" i="1"/>
  <c r="H47" i="1"/>
  <c r="G48" i="1"/>
  <c r="H48" i="1"/>
  <c r="G49" i="1"/>
  <c r="H49" i="1"/>
  <c r="G50" i="1"/>
  <c r="H50" i="1"/>
  <c r="G51" i="1"/>
  <c r="H51" i="1"/>
  <c r="G52" i="1"/>
  <c r="H52" i="1"/>
  <c r="G53" i="1"/>
  <c r="H53" i="1"/>
  <c r="G54" i="1"/>
  <c r="H54" i="1"/>
  <c r="G57" i="1"/>
  <c r="H57" i="1"/>
  <c r="G72" i="1"/>
  <c r="H72" i="1"/>
  <c r="G76" i="1"/>
  <c r="G77" i="1"/>
  <c r="H77" i="1"/>
  <c r="G82" i="1"/>
  <c r="H82" i="1"/>
  <c r="G87" i="1"/>
  <c r="H87" i="1"/>
  <c r="G88" i="1"/>
  <c r="H88" i="1"/>
  <c r="G89" i="1"/>
  <c r="H89" i="1"/>
  <c r="G91" i="1"/>
  <c r="H91" i="1"/>
  <c r="G92" i="1"/>
  <c r="H92" i="1"/>
  <c r="G93" i="1"/>
  <c r="G94" i="1"/>
  <c r="H94" i="1"/>
  <c r="G95" i="1"/>
  <c r="H95" i="1"/>
  <c r="G96" i="1"/>
  <c r="H96" i="1"/>
  <c r="G97" i="1"/>
  <c r="H97" i="1"/>
  <c r="G99" i="1"/>
  <c r="H99" i="1"/>
  <c r="G100" i="1"/>
  <c r="H100" i="1"/>
  <c r="G101" i="1"/>
  <c r="H101" i="1"/>
  <c r="G102" i="1"/>
  <c r="H102" i="1"/>
  <c r="G103" i="1"/>
  <c r="H103" i="1"/>
  <c r="G104" i="1"/>
  <c r="H104" i="1"/>
  <c r="G105" i="1"/>
  <c r="H105" i="1"/>
  <c r="G106" i="1"/>
  <c r="H106" i="1"/>
  <c r="G107" i="1"/>
  <c r="H107" i="1"/>
  <c r="G108" i="1"/>
  <c r="H108" i="1"/>
  <c r="G109" i="1"/>
  <c r="H109" i="1"/>
  <c r="G110" i="1"/>
  <c r="H110" i="1"/>
  <c r="G112" i="1"/>
  <c r="H112" i="1"/>
  <c r="G113" i="1"/>
  <c r="H113" i="1"/>
  <c r="G114" i="1"/>
  <c r="H114" i="1"/>
  <c r="G115" i="1"/>
  <c r="H115" i="1"/>
  <c r="G116" i="1"/>
  <c r="H116" i="1"/>
  <c r="G117" i="1"/>
  <c r="H117" i="1"/>
  <c r="G118" i="1"/>
  <c r="H118" i="1"/>
  <c r="G119" i="1"/>
  <c r="H119" i="1"/>
  <c r="G120" i="1"/>
  <c r="H120" i="1"/>
  <c r="G121" i="1"/>
  <c r="H121" i="1"/>
  <c r="G122" i="1"/>
  <c r="H122" i="1"/>
  <c r="G123" i="1"/>
  <c r="H123" i="1"/>
  <c r="G124" i="1"/>
  <c r="H124" i="1"/>
  <c r="G125" i="1"/>
  <c r="H125" i="1"/>
  <c r="G126" i="1"/>
  <c r="H126" i="1"/>
  <c r="G127" i="1"/>
  <c r="H127" i="1"/>
  <c r="G128" i="1"/>
  <c r="H128" i="1"/>
  <c r="G129" i="1"/>
  <c r="H129" i="1"/>
  <c r="G130" i="1"/>
  <c r="H130" i="1"/>
</calcChain>
</file>

<file path=xl/sharedStrings.xml><?xml version="1.0" encoding="utf-8"?>
<sst xmlns="http://schemas.openxmlformats.org/spreadsheetml/2006/main" count="1115" uniqueCount="212">
  <si>
    <t>GRUPO GESTIÓN CONTRACTUAL - SECRETARÍA GENERAL 
Tel: 3487800
contratos@ssf.gov.co</t>
  </si>
  <si>
    <t>N/A</t>
  </si>
  <si>
    <t>NO</t>
  </si>
  <si>
    <t>Recursos Nación - Inversión</t>
  </si>
  <si>
    <t>Contratación Directa</t>
  </si>
  <si>
    <t>11 Meses</t>
  </si>
  <si>
    <t>Enero</t>
  </si>
  <si>
    <t>Recursos Nación -Inversión</t>
  </si>
  <si>
    <t>6 Meses</t>
  </si>
  <si>
    <r>
      <rPr>
        <b/>
        <sz val="11"/>
        <color indexed="8"/>
        <rFont val="Calibri"/>
        <family val="2"/>
      </rPr>
      <t>PI: MEJORAMIENTO EN LA CAPACIDAD DE GESTIÓN INSTITUCIONAL, PARA FORTALECER LA INSPECCIÓN, VIGILANCIA Y CONTROL DE LA SUPERINTENDENCIA DEL SUBSIDIO FAMILIAR. Actividad:</t>
    </r>
    <r>
      <rPr>
        <sz val="11"/>
        <color theme="1"/>
        <rFont val="Calibri"/>
        <family val="2"/>
        <scheme val="minor"/>
      </rPr>
      <t xml:space="preserve"> Diseñar planes y programas para la ejecución de los lineamientosde política sobre el sistema de inspección, vigilancia y control y el fortalecimiento del actuar a nivel territorial  y mantenimientos de las mismas. </t>
    </r>
    <r>
      <rPr>
        <b/>
        <sz val="11"/>
        <color indexed="8"/>
        <rFont val="Calibri"/>
        <family val="2"/>
      </rPr>
      <t>Objeto:</t>
    </r>
    <r>
      <rPr>
        <sz val="11"/>
        <color theme="1"/>
        <rFont val="Calibri"/>
        <family val="2"/>
        <scheme val="minor"/>
      </rPr>
      <t xml:space="preserve"> Contratar la prestación de servicios profesionales en la Superintendencia Delegada para Estudios Especiales y la Evaluación de Proyectos, a fin de generar lineamientos, mecanismos y procedimientos que contribuyan con el mejoramiento de la inspección, vigilancia y control de los planes, programas y proyectos de inversión presentados por las Cajas de Compensación Familiar.</t>
    </r>
  </si>
  <si>
    <r>
      <rPr>
        <b/>
        <sz val="11"/>
        <color indexed="8"/>
        <rFont val="Calibri"/>
        <family val="2"/>
      </rPr>
      <t>PI: MEJORAMIENTO EN LA CAPACIDAD DE GESTIÓN INSTITUCIONAL, PARA FORTALECER LA INSPECCIÓN, VIGILANCIA Y CONTROL DE LA SUPERINTENDENCIA DEL SUBSIDIO FAMILIAR. Actividad:</t>
    </r>
    <r>
      <rPr>
        <sz val="11"/>
        <color theme="1"/>
        <rFont val="Calibri"/>
        <family val="2"/>
        <scheme val="minor"/>
      </rPr>
      <t xml:space="preserve"> Diseñar planes y programas para la ejecución de los lineamientosde política sobre el sistema de inspección, vigilancia y control y el fortalecimiento del actuar a nivel territorial  y mantenimientos de las mismas. </t>
    </r>
    <r>
      <rPr>
        <b/>
        <sz val="11"/>
        <color indexed="8"/>
        <rFont val="Calibri"/>
        <family val="2"/>
      </rPr>
      <t>Objeto:</t>
    </r>
    <r>
      <rPr>
        <sz val="11"/>
        <color theme="1"/>
        <rFont val="Calibri"/>
        <family val="2"/>
        <scheme val="minor"/>
      </rPr>
      <t xml:space="preserve"> Contratar la prestación de servicios profesionales en la Superintendencia Delegada para Estudios Especiales y la Evaluación de Proyectos, a fin de generar lineamientos, mecanismos y procedimientos que contribuyan con el mejoramiento de la Inspección, Vigilancia y Control de los Planes, Programas y proyectos de inversión presentados por las Cajas de Compensación Familiar.</t>
    </r>
  </si>
  <si>
    <t>80121600;80121700</t>
  </si>
  <si>
    <r>
      <rPr>
        <b/>
        <sz val="11"/>
        <color indexed="8"/>
        <rFont val="Calibri"/>
        <family val="2"/>
      </rPr>
      <t xml:space="preserve">PI: MEJORAMIENTO EN LA CAPACIDAD DE GESTIÓN INSTITUCIONAL, PARA FORTALECER LA INSPECCIÓN, VIGILANCIA Y CONTROL DE LA SUPERINTENDENCIA DEL SUBSIDIO FAMILIAR. Actividad: </t>
    </r>
    <r>
      <rPr>
        <sz val="11"/>
        <color theme="1"/>
        <rFont val="Calibri"/>
        <family val="2"/>
        <scheme val="minor"/>
      </rPr>
      <t>Diseñar planes y programas para la ejecución de los lineamientos de la política sobre el Sistema de Inspección, vigilancia y control y el fortalecimiento del actuar a nivel territorial y mantenimiento de las mismas.</t>
    </r>
    <r>
      <rPr>
        <b/>
        <sz val="11"/>
        <color indexed="8"/>
        <rFont val="Calibri"/>
        <family val="2"/>
      </rPr>
      <t xml:space="preserve"> Objeto: </t>
    </r>
    <r>
      <rPr>
        <sz val="11"/>
        <color theme="1"/>
        <rFont val="Calibri"/>
        <family val="2"/>
        <scheme val="minor"/>
      </rPr>
      <t>Contratar la prestación de servicios profesionales  en la Supeintendencia Delegada para Estudios Espciales y la Evaluación de Proyectos, a fin de generar lineamientos, mecanismos y procedimientos que contribuyan con el mejoramiento de la Inspección, Vigilancia y Control de los planes, programas y proyectos de inversión prestados por las Cajas de Compensación Familiar.</t>
    </r>
  </si>
  <si>
    <r>
      <rPr>
        <b/>
        <sz val="11"/>
        <color indexed="8"/>
        <rFont val="Calibri"/>
        <family val="2"/>
      </rPr>
      <t>PI: MEJORAMIENTO EN LA CAPACIDAD DE GESTIÓN INSTITUCIONAL, PARA FORTALECER LA INSPECCIÓN, VIGILANCIA Y CONTROL DE LA SUPERINTENDENCIA DEL SUBSIDIO FAMILIAR. Actividad:</t>
    </r>
    <r>
      <rPr>
        <sz val="11"/>
        <color theme="1"/>
        <rFont val="Calibri"/>
        <family val="2"/>
        <scheme val="minor"/>
      </rPr>
      <t xml:space="preserve"> Diseñar planes y programas para la ejecución de los lineamientos de la política sobre el Sistema de Inspección, vigilancia y control y el fortalecimiento del actuar a nivel territorial y mantenimiento de las mismas. </t>
    </r>
    <r>
      <rPr>
        <b/>
        <sz val="11"/>
        <color indexed="8"/>
        <rFont val="Calibri"/>
        <family val="2"/>
      </rPr>
      <t xml:space="preserve"> Objeto:</t>
    </r>
    <r>
      <rPr>
        <sz val="11"/>
        <color theme="1"/>
        <rFont val="Calibri"/>
        <family val="2"/>
        <scheme val="minor"/>
      </rPr>
      <t xml:space="preserve"> Contratar la prestación de servicios profesionales en la Superintendencia Delegada para Estudios Especiales y la Evaluación de Proyectos, a fin de generar lineamientos, mecanismos y procedimientos que contribuyan con el mejoramiento de la Inspección, Vigilancia y Control  de los planes, programas y proyectos de inversión presentados por las Cajas de Compensación Familiar.</t>
    </r>
  </si>
  <si>
    <r>
      <rPr>
        <b/>
        <sz val="11"/>
        <color indexed="8"/>
        <rFont val="Calibri"/>
        <family val="2"/>
      </rPr>
      <t>PI: MEJORAMIENTO EN LA CAPACIDAD DE GESTIÓN INSTITUCIONAL, PARA FORTALECER LA INSPECCIÓN, VIGILANCIA Y CONTROL DE LA SUPERINTENDENCIA DEL SUBSIDIO FAMILIAR. Actividad:</t>
    </r>
    <r>
      <rPr>
        <sz val="11"/>
        <color theme="1"/>
        <rFont val="Calibri"/>
        <family val="2"/>
        <scheme val="minor"/>
      </rPr>
      <t xml:space="preserve"> Diseñar planes y programas para la ejecución de los lineamientos de la política sobre el Sistema de Inspección, vigilancia y control y el fortalecimiento del actuar a nivel territorial y mantenimiento de las mismas. </t>
    </r>
    <r>
      <rPr>
        <b/>
        <sz val="11"/>
        <color indexed="8"/>
        <rFont val="Calibri"/>
        <family val="2"/>
      </rPr>
      <t xml:space="preserve">Objeto: </t>
    </r>
    <r>
      <rPr>
        <sz val="11"/>
        <color theme="1"/>
        <rFont val="Calibri"/>
        <family val="2"/>
        <scheme val="minor"/>
      </rPr>
      <t>Contratar la prestación de servicios profesionales en la Superintendencia Delegada para Estudio Especiales y la Evaluación de Proyectos, a fin de generar lineamientos, mecanismos y procedimientos que contribuyan con el mejoramiento de la Inspección, Vigilancia y Control  de los planes, programas y proyectos de inversión presentados por las Cajas de Compensación Familiar.</t>
    </r>
  </si>
  <si>
    <r>
      <rPr>
        <b/>
        <sz val="11"/>
        <color indexed="8"/>
        <rFont val="Calibri"/>
        <family val="2"/>
      </rPr>
      <t>PI: MEJORAMIENTO EN LA CAPACIDAD DE GESTIÓN INSTITUCIONAL, PARA FORTALECER LA INSPECCIÓN, VIGILANCIA Y CONTROL DE LA SUPERINTENDENCIA DEL SUBSIDIO FAMILIAR. Actividad:</t>
    </r>
    <r>
      <rPr>
        <sz val="11"/>
        <color theme="1"/>
        <rFont val="Calibri"/>
        <family val="2"/>
        <scheme val="minor"/>
      </rPr>
      <t xml:space="preserve"> Diseñar planes y programas para la ejecución de los lineamientos de la política sobre el Sistema de Inspección, vigilancia y control y el fortalecimiento del actuar a nivel territorial y mantenimiento de las mismas. </t>
    </r>
    <r>
      <rPr>
        <b/>
        <sz val="11"/>
        <color indexed="8"/>
        <rFont val="Calibri"/>
        <family val="2"/>
      </rPr>
      <t>Objeto:</t>
    </r>
    <r>
      <rPr>
        <sz val="11"/>
        <color theme="1"/>
        <rFont val="Calibri"/>
        <family val="2"/>
        <scheme val="minor"/>
      </rPr>
      <t xml:space="preserve"> Contratar la prestación de servicios profesionales en la Superintendencia Delegada para Estudios Especiales y la Evaluación de Proyectos, a fin de generar lineamientos, mecanismos y procedimientos que contribuyan con el mejoramiento de la Inspección, Vigilancia y Control de los planes, programas y proyectos de inversión presentados por la Cajas de Compensación Familiar.</t>
    </r>
  </si>
  <si>
    <t>NA</t>
  </si>
  <si>
    <t>11 meses</t>
  </si>
  <si>
    <r>
      <rPr>
        <b/>
        <sz val="11"/>
        <color theme="1"/>
        <rFont val="Calibri"/>
        <family val="2"/>
        <scheme val="minor"/>
      </rPr>
      <t>PI: FORTALECIMIENTO EN LA DIVULGACIÓN Y MANEJO DE LAS COMUNICACIONES DE LA SUPERINTENDENCIA DEL SUBSIDIO FAMILIAR. Actividad:</t>
    </r>
    <r>
      <rPr>
        <sz val="11"/>
        <color theme="1"/>
        <rFont val="Calibri"/>
        <family val="2"/>
        <scheme val="minor"/>
      </rPr>
      <t xml:space="preserve"> Realizar Pautas en Redes Sociales. </t>
    </r>
    <r>
      <rPr>
        <b/>
        <sz val="11"/>
        <color theme="1"/>
        <rFont val="Calibri"/>
        <family val="2"/>
        <scheme val="minor"/>
      </rPr>
      <t>Objeto:</t>
    </r>
    <r>
      <rPr>
        <sz val="11"/>
        <color theme="1"/>
        <rFont val="Calibri"/>
        <family val="2"/>
        <scheme val="minor"/>
      </rPr>
      <t xml:space="preserve"> Prestar los servicios profesionales de apoyo y acompañamiento en el diseño y ejecución de la estrategia en medios digitales y redes sociales de la Superintendencia de Subsidio Familiar, haciendo uso de las herramientas digitales y sus aplicaciones estadísticas para usarlas como canal efectivo y medible de su divulgación y promoción de la Entidad.</t>
    </r>
  </si>
  <si>
    <r>
      <rPr>
        <b/>
        <sz val="11"/>
        <color indexed="8"/>
        <rFont val="Calibri"/>
        <family val="2"/>
      </rPr>
      <t>PI: FORTALECIMIENTO EN LA DIVULGACIÓN Y MANEJO DE LAS COMUNICACIONES DE LA SUPERINTENDENCIA DEL SUBSIDIO FAMILIAR. Actividad:</t>
    </r>
    <r>
      <rPr>
        <sz val="11"/>
        <color theme="1"/>
        <rFont val="Calibri"/>
        <family val="2"/>
        <scheme val="minor"/>
      </rPr>
      <t xml:space="preserve"> Elaborar y actualizar el catálogo de productos de difusión, relacionados con la estrategia de comunicación. </t>
    </r>
    <r>
      <rPr>
        <b/>
        <sz val="11"/>
        <color indexed="8"/>
        <rFont val="Calibri"/>
        <family val="2"/>
      </rPr>
      <t>Objeto:</t>
    </r>
    <r>
      <rPr>
        <sz val="11"/>
        <color theme="1"/>
        <rFont val="Calibri"/>
        <family val="2"/>
        <scheme val="minor"/>
      </rPr>
      <t xml:space="preserve"> Contratar los servicios profesionales para  acompañar el manejo de la información interna en todas las áreas de la entidad de acuerdo con la Estrategia de Comunicación.</t>
    </r>
  </si>
  <si>
    <r>
      <rPr>
        <b/>
        <sz val="11"/>
        <color indexed="8"/>
        <rFont val="Calibri"/>
        <family val="2"/>
      </rPr>
      <t>PI: FORTALECIMIENTO EN LA DIVULGACIÓN Y MANEJO DE LAS COMUNICACIONES DE LA SUPERINTENDENCIA DEL SUBSIDIO FAMILIAR. BOGOTÁ. Actividad:</t>
    </r>
    <r>
      <rPr>
        <sz val="11"/>
        <color theme="1"/>
        <rFont val="Calibri"/>
        <family val="2"/>
        <scheme val="minor"/>
      </rPr>
      <t xml:space="preserve"> Elaborar y actualizar el catálogo de productos de difusión, relacionados con la estrategia de comunicación. </t>
    </r>
    <r>
      <rPr>
        <b/>
        <sz val="11"/>
        <color indexed="8"/>
        <rFont val="Calibri"/>
        <family val="2"/>
      </rPr>
      <t>Objeto:</t>
    </r>
    <r>
      <rPr>
        <sz val="11"/>
        <color theme="1"/>
        <rFont val="Calibri"/>
        <family val="2"/>
        <scheme val="minor"/>
      </rPr>
      <t xml:space="preserve"> Prestar los servicios profesionales para apoyar la gestión de la Superintendencia del Subsidio Familiar en el diseño gráfico de piezas comunicativas para impresos, videos y publicaciones digitales de la Entidad presentaciones públicas (materia visual) y privadas del Despacho del Superintendente y apoyar la edición de piezas de audios que se requieran desde la Oficina de Comunicaciones.</t>
    </r>
  </si>
  <si>
    <r>
      <rPr>
        <b/>
        <sz val="11"/>
        <color indexed="8"/>
        <rFont val="Calibri"/>
        <family val="2"/>
      </rPr>
      <t>PI: FORTALECIMIENTO EN LA DIVULGACIÓN Y MANEJO DE LAS COMUNICACIONES DE LA SUPERINTENDENCIA DEL SUBSIDIO FAMILIAR. BOGOTÁ. Actividad:</t>
    </r>
    <r>
      <rPr>
        <sz val="11"/>
        <color theme="1"/>
        <rFont val="Calibri"/>
        <family val="2"/>
        <scheme val="minor"/>
      </rPr>
      <t xml:space="preserve"> Actualizar la Estrategia de Comunicación Institucional. </t>
    </r>
    <r>
      <rPr>
        <b/>
        <sz val="11"/>
        <color indexed="8"/>
        <rFont val="Calibri"/>
        <family val="2"/>
      </rPr>
      <t xml:space="preserve">Objeto: </t>
    </r>
    <r>
      <rPr>
        <sz val="11"/>
        <color theme="1"/>
        <rFont val="Calibri"/>
        <family val="2"/>
        <scheme val="minor"/>
      </rPr>
      <t>Contratar los servicios profesionales  para apoyar y acompañar a todas las depenedencias de la Entidad y al Superintendente en procesos comunicativos que permitan el fortalecimiento y desarrollo de cada una de las funciones y actividades en las que prevalezcan los procesos informativos para los diferentes públicos.</t>
    </r>
  </si>
  <si>
    <r>
      <rPr>
        <b/>
        <sz val="11"/>
        <color indexed="8"/>
        <rFont val="Calibri"/>
        <family val="2"/>
      </rPr>
      <t>PI: FORTALECIMIENTO EN LA DIVULGACIÓN Y MANEJO DE LAS COMUNICACIONES DE LA SUPERINTENDENCIA DEL SUBSIDIO FAMILIAR. Actividad:</t>
    </r>
    <r>
      <rPr>
        <sz val="11"/>
        <color theme="1"/>
        <rFont val="Calibri"/>
        <family val="2"/>
        <scheme val="minor"/>
      </rPr>
      <t xml:space="preserve"> Actualizar la Estrategia de Comunicación Institucional. </t>
    </r>
    <r>
      <rPr>
        <b/>
        <sz val="11"/>
        <color indexed="8"/>
        <rFont val="Calibri"/>
        <family val="2"/>
      </rPr>
      <t>Objeto:</t>
    </r>
    <r>
      <rPr>
        <sz val="11"/>
        <color theme="1"/>
        <rFont val="Calibri"/>
        <family val="2"/>
        <scheme val="minor"/>
      </rPr>
      <t xml:space="preserve"> Contratar la prestación de servicios profesionales para la producción de información y mensajes institucionales con el objetivo de lograr el mayor impacto posible en la ciudadanía, afiliados y beneficiarios de los servicios sociales de las Cajas de Compensación Familiar a través de los medios de comunicación.</t>
    </r>
  </si>
  <si>
    <r>
      <rPr>
        <b/>
        <sz val="11"/>
        <color indexed="8"/>
        <rFont val="Calibri"/>
        <family val="2"/>
      </rPr>
      <t xml:space="preserve">PI: FORTALECIMIENTO EN LA DIVULGACIÓN Y MANEJO DE LAS COMUNICACIONES DE LA SUPERINTENDENCIA DEL SUBSIDIO FAMILIAR. Actividad: </t>
    </r>
    <r>
      <rPr>
        <sz val="11"/>
        <color theme="1"/>
        <rFont val="Calibri"/>
        <family val="2"/>
        <scheme val="minor"/>
      </rPr>
      <t>Actualizar la Estrategia de Comunicación Institucional.</t>
    </r>
    <r>
      <rPr>
        <b/>
        <sz val="11"/>
        <color indexed="8"/>
        <rFont val="Calibri"/>
        <family val="2"/>
      </rPr>
      <t xml:space="preserve"> Objeto:</t>
    </r>
    <r>
      <rPr>
        <sz val="11"/>
        <color theme="1"/>
        <rFont val="Calibri"/>
        <family val="2"/>
        <scheme val="minor"/>
      </rPr>
      <t xml:space="preserve"> Contratar la prestación de servicios profesionales de apoyo en la producción de información periodística para los programas audiovisuales institucionales.  </t>
    </r>
  </si>
  <si>
    <r>
      <rPr>
        <b/>
        <sz val="11"/>
        <color indexed="8"/>
        <rFont val="Calibri"/>
        <family val="2"/>
      </rPr>
      <t>PI: FORTALECIMIENTO EN LA DIVULGACIÓN Y MANEJO DE LAS COMUNICACIONES DE LA SUPERINTENDENCIA DEL SUBSIDIO FAMILIAR. Actividad:</t>
    </r>
    <r>
      <rPr>
        <sz val="11"/>
        <color theme="1"/>
        <rFont val="Calibri"/>
        <family val="2"/>
        <scheme val="minor"/>
      </rPr>
      <t xml:space="preserve"> Elaborar y actualizar el catálogo de productos de difusión, relacionados con la estrategia de comunicación. </t>
    </r>
    <r>
      <rPr>
        <b/>
        <sz val="11"/>
        <color indexed="8"/>
        <rFont val="Calibri"/>
        <family val="2"/>
      </rPr>
      <t xml:space="preserve">Objeto: </t>
    </r>
    <r>
      <rPr>
        <sz val="11"/>
        <color theme="1"/>
        <rFont val="Calibri"/>
        <family val="2"/>
        <scheme val="minor"/>
      </rPr>
      <t>Contratar la prestación de servicios profesionales, para orientar y acompañar a las diferentes dependencias en la implementación de directrices, protocolos de las comunicaciones institucionales, manejo de imagen, eventos Institucionales y rueda de prensa.</t>
    </r>
  </si>
  <si>
    <r>
      <rPr>
        <b/>
        <sz val="11"/>
        <color indexed="8"/>
        <rFont val="Calibri"/>
        <family val="2"/>
      </rPr>
      <t>PI. FORTALECIMIENTO EN LA DIVULGACIÓN Y MANEJO DE LAS COMUNICACIONES DE LA SUPERINTENDENCIA DEL SUBSIDIO FAMILIAR. BOGOTÁ.  Actividad:</t>
    </r>
    <r>
      <rPr>
        <sz val="11"/>
        <color theme="1"/>
        <rFont val="Calibri"/>
        <family val="2"/>
        <scheme val="minor"/>
      </rPr>
      <t xml:space="preserve"> Actualizar la estrategia de Comunicación Institucional. </t>
    </r>
    <r>
      <rPr>
        <b/>
        <sz val="11"/>
        <color indexed="8"/>
        <rFont val="Calibri"/>
        <family val="2"/>
      </rPr>
      <t>Objeto:</t>
    </r>
    <r>
      <rPr>
        <sz val="11"/>
        <color theme="1"/>
        <rFont val="Calibri"/>
        <family val="2"/>
        <scheme val="minor"/>
      </rPr>
      <t xml:space="preserve"> Contratar la prestación de servicios profesionales de apoyo en temas de comunicación, campañas institucionales y/o publicitarias y publicaciones institucionales.</t>
    </r>
  </si>
  <si>
    <r>
      <rPr>
        <b/>
        <sz val="11"/>
        <color indexed="8"/>
        <rFont val="Calibri"/>
        <family val="2"/>
      </rPr>
      <t>PI. FORTALECIMIENTO EN LA DIVULGACIÓN Y MANEJO DE LAS COMUNICACIONES DE LA SUPERINTENDENCIA DEL SUBSIDIO FAMILIAR. BOGOTÁ.  Actividad:</t>
    </r>
    <r>
      <rPr>
        <sz val="11"/>
        <color theme="1"/>
        <rFont val="Calibri"/>
        <family val="2"/>
        <scheme val="minor"/>
      </rPr>
      <t xml:space="preserve"> Realizar, producir y emitir los programas audiovisuales. </t>
    </r>
    <r>
      <rPr>
        <b/>
        <sz val="11"/>
        <color indexed="8"/>
        <rFont val="Calibri"/>
        <family val="2"/>
      </rPr>
      <t xml:space="preserve">Objeto: </t>
    </r>
    <r>
      <rPr>
        <sz val="11"/>
        <color theme="1"/>
        <rFont val="Calibri"/>
        <family val="2"/>
        <scheme val="minor"/>
      </rPr>
      <t>Prestar los servicios de pre-producción, producción, realización y emisión del Programa institucional de televisión “Supersubsidio TV” y la transmisión en directo de la Audiencia Pública de Rendición de Cuentas de la Superintendencia del Subsidio Familiar.</t>
    </r>
  </si>
  <si>
    <r>
      <rPr>
        <b/>
        <sz val="11"/>
        <color indexed="8"/>
        <rFont val="Calibri"/>
        <family val="2"/>
      </rPr>
      <t>PI: MEJORAMIENTO EN LA CAPACIDAD DE GESTIÓN INSTITUCIONAL, PARA FORTALECER LA INSPECCIÓN, VIGILANCIA Y CONTROL DE LA SUPERINTENDENCIA DEL SUBSIDIO FAMILIAR. Actividad:</t>
    </r>
    <r>
      <rPr>
        <sz val="11"/>
        <color theme="1"/>
        <rFont val="Calibri"/>
        <family val="2"/>
        <scheme val="minor"/>
      </rPr>
      <t xml:space="preserve"> Apoyo Técnico a la SSF en la elaboración y actualización de documentos de apoyo: guías, planes, manuales, mapas de riesgos, y/o cartillas que oriente la labor de las dependencias. </t>
    </r>
    <r>
      <rPr>
        <b/>
        <sz val="11"/>
        <color indexed="8"/>
        <rFont val="Calibri"/>
        <family val="2"/>
      </rPr>
      <t xml:space="preserve">Objeto: </t>
    </r>
    <r>
      <rPr>
        <sz val="11"/>
        <color theme="1"/>
        <rFont val="Calibri"/>
        <family val="2"/>
        <scheme val="minor"/>
      </rPr>
      <t>Contratar los servicios profesionales, para apoyar a la Dirección de Gestión de las CCF, de la Superintendencia del Subsidio Familiar en el análisis de la información que presentan los Entes Vigilados en los informes de Gestión especialmente en los componentes financieros, contables y fondos de ley, con el fin de mejorar los documentos de apoyo de las labores de inspección y vigilancia que presta la Superintendencia del Subsidio Familiar.</t>
    </r>
  </si>
  <si>
    <r>
      <rPr>
        <b/>
        <sz val="11"/>
        <color indexed="8"/>
        <rFont val="Calibri"/>
        <family val="2"/>
      </rPr>
      <t>PI: MEJORAMIENTO EN LA CAPACIDAD DE GESTIÓN INSTITUCIONAL, PARA FORTALECER LA INSPECCIÓN, VIGILANCIA Y CONTROL DE LA SUPERINTENDENCIA DEL SUBSIDIO FAMILIAR. Actividad:</t>
    </r>
    <r>
      <rPr>
        <sz val="11"/>
        <color theme="1"/>
        <rFont val="Calibri"/>
        <family val="2"/>
        <scheme val="minor"/>
      </rPr>
      <t xml:space="preserve"> Apoyo Técnico a la SSF en la elaboración y actualización de documentos de apoyo: guías, planes, manuales, mapas de riesgos, y/o cartillas que oriente la labor de las dependencias. </t>
    </r>
    <r>
      <rPr>
        <b/>
        <sz val="11"/>
        <color indexed="8"/>
        <rFont val="Calibri"/>
        <family val="2"/>
      </rPr>
      <t xml:space="preserve">Objeto: </t>
    </r>
    <r>
      <rPr>
        <sz val="11"/>
        <color theme="1"/>
        <rFont val="Calibri"/>
        <family val="2"/>
        <scheme val="minor"/>
      </rPr>
      <t>Contratar la prestación de servicios profesionales para apoyar a la Superintendencia del Subsidio Familiar, en la Dirección de la Gestión de las CCF en el fortalecimiento de los procedimientos y demás metodologías, elaborando la documentación técnica correspondiente al mejoramiento de la gestión pro del ejercicio de inspección y vigilancia.</t>
    </r>
  </si>
  <si>
    <r>
      <rPr>
        <b/>
        <sz val="11"/>
        <color indexed="8"/>
        <rFont val="Calibri"/>
        <family val="2"/>
      </rPr>
      <t>PI: MEJORAMIENTO EN LA CAPACIDAD DE GESTIÓN INSTITUCIONAL, PARA FORTALECER LA INSPECCIÓN, VIGILANCIA Y CONTROL DE LA SUPERINTENDENCIA DEL SUBSIDIO FAMILIAR. Actividad 1:</t>
    </r>
    <r>
      <rPr>
        <sz val="11"/>
        <color theme="1"/>
        <rFont val="Calibri"/>
        <family val="2"/>
        <scheme val="minor"/>
      </rPr>
      <t xml:space="preserve"> Mejoramiento del Modelo de Planeación y Gestión MECI, enfocado al desarrollo de capacidades técnicas y de gestión de manera eficiente, efectiva y eficaz en pro del ejercicio  de inspección, vigilancia y control. </t>
    </r>
    <r>
      <rPr>
        <b/>
        <sz val="11"/>
        <color indexed="8"/>
        <rFont val="Calibri"/>
        <family val="2"/>
      </rPr>
      <t>Actividad 2:</t>
    </r>
    <r>
      <rPr>
        <sz val="11"/>
        <color theme="1"/>
        <rFont val="Calibri"/>
        <family val="2"/>
        <scheme val="minor"/>
      </rPr>
      <t xml:space="preserve"> Construir estrategias e implementar herramientas y mecanismos que garanticen la participación ciudadana y la posiilidad de vigilar la gestión pública de la Entidadad. </t>
    </r>
    <r>
      <rPr>
        <b/>
        <sz val="11"/>
        <color indexed="8"/>
        <rFont val="Calibri"/>
        <family val="2"/>
      </rPr>
      <t>Objeto:</t>
    </r>
    <r>
      <rPr>
        <sz val="11"/>
        <color theme="1"/>
        <rFont val="Calibri"/>
        <family val="2"/>
        <scheme val="minor"/>
      </rPr>
      <t xml:space="preserve"> Contratar la prestación de servicios profesionales para apoyar a la Dirección para la Gestión de las Cajas de Compensación Familiar en revisión de aspectos de Gestión, Auditoria y Administración de Control Interno, Ejecución Presupuestal, Auditoría Interna, Análisis al Control de Operaciones administrativos de los entes vigilados, con el fin de poder desarrollar las labores de Inspección, vigilancia y control de la entidad, con el fin de poder desarrollar las labores de IVC que ejerce la Superintendencia del Subsidio Familiar a las Cajas de Compensación F Familiar del país.</t>
    </r>
  </si>
  <si>
    <r>
      <rPr>
        <b/>
        <sz val="11"/>
        <color indexed="8"/>
        <rFont val="Calibri"/>
        <family val="2"/>
      </rPr>
      <t>PI: MEJORAMIENTO EN LA CAPACIDAD DE GESTIÓN INSTITUCIONAL, PARA FORTALECER LA INSPECCIÓN, VIGILANCIA Y CONTROL DE LA SUPERINTENDENCIA DEL SUBSIDIO FAMILIAR. Actividad:</t>
    </r>
    <r>
      <rPr>
        <sz val="11"/>
        <color theme="1"/>
        <rFont val="Calibri"/>
        <family val="2"/>
        <scheme val="minor"/>
      </rPr>
      <t xml:space="preserve"> Mejoramiento del Modelo de Planeación y Gestión MECI, enfocado al desarrollo  de capacidades técnicas y de Gestión de manera eficiente, efectiva y eficaz en pro del ejercicio de inspección, vigilancia y control. </t>
    </r>
    <r>
      <rPr>
        <b/>
        <sz val="11"/>
        <color indexed="8"/>
        <rFont val="Calibri"/>
        <family val="2"/>
      </rPr>
      <t>Objeto:</t>
    </r>
    <r>
      <rPr>
        <sz val="11"/>
        <color theme="1"/>
        <rFont val="Calibri"/>
        <family val="2"/>
        <scheme val="minor"/>
      </rPr>
      <t xml:space="preserve"> Realizar el análisis  y estudio de los aspectos legales de los informes de gestión y de los servicios, programas sociales y operaciones que prestan las Cajas de Compensación Familiar para el fortalecimiento del proceso de planeación y  el mejoramiento de las capacidades técnicas del área.</t>
    </r>
  </si>
  <si>
    <r>
      <rPr>
        <b/>
        <sz val="11"/>
        <color indexed="8"/>
        <rFont val="Calibri"/>
        <family val="2"/>
      </rPr>
      <t>PI: MEJORAMIENTO EN LA CAPACIDAD DE GESTIÓN INSTITUCIONAL, PARA FORTALECER LA INSPECCIÓN, VIGILANCIA Y CONTROL DE LA SUPERINTENDENCIA DEL SUBSIDIO FAMILIAR. Actividad:</t>
    </r>
    <r>
      <rPr>
        <sz val="11"/>
        <color theme="1"/>
        <rFont val="Calibri"/>
        <family val="2"/>
        <scheme val="minor"/>
      </rPr>
      <t xml:space="preserve"> Mejoramiento del Modelo de Planeación y Gestión MECI, enfocado al desarrollo  de capacidades técnicas y de Gestión de manera eficiente, efectiva y eficaz en pro del ejercicio de inspección, vigilancia y control. </t>
    </r>
    <r>
      <rPr>
        <b/>
        <sz val="11"/>
        <color indexed="8"/>
        <rFont val="Calibri"/>
        <family val="2"/>
      </rPr>
      <t>Objeto:</t>
    </r>
    <r>
      <rPr>
        <sz val="11"/>
        <color theme="1"/>
        <rFont val="Calibri"/>
        <family val="2"/>
        <scheme val="minor"/>
      </rPr>
      <t xml:space="preserve"> Contratar los servicios profesionales para apoyar a la Dirección de Gestión de las CCF, de la Superintendencia del Subsidio Familiar en la aplicación de instrumentos de análisis de la información que presentan los Entes Vigilados en los informes de Gestión, especialmente en los servicios sociales, educación, fondos de ley y salud, con el fin de contribuir al mejoramiento de las labores de inspección y vigilancia que cumple la Superintendencia del Subsidio Familiar.</t>
    </r>
  </si>
  <si>
    <r>
      <rPr>
        <b/>
        <sz val="11"/>
        <color indexed="8"/>
        <rFont val="Calibri"/>
        <family val="2"/>
      </rPr>
      <t>PI: MEJORAMIENTO EN LA CAPACIDAD DE GESTIÓN INSTITUCIONAL, PARA FORTALECER LA INSPECCIÓN, VIGILANCIA Y CONTROL DE LA SUPERINTENDENCIA DEL SUBSIDIO FAMILIAR. Actividad:</t>
    </r>
    <r>
      <rPr>
        <sz val="11"/>
        <color theme="1"/>
        <rFont val="Calibri"/>
        <family val="2"/>
        <scheme val="minor"/>
      </rPr>
      <t xml:space="preserve"> Apoyo Técnico a la SSF en la elaboración y actualización de documentos de apoyo: guías, planes, manuales, mapas de riesgos, y/o cartillas que oriente la labor de las dependencias. </t>
    </r>
    <r>
      <rPr>
        <b/>
        <sz val="11"/>
        <color indexed="8"/>
        <rFont val="Calibri"/>
        <family val="2"/>
      </rPr>
      <t>Objeto:</t>
    </r>
    <r>
      <rPr>
        <sz val="11"/>
        <color theme="1"/>
        <rFont val="Calibri"/>
        <family val="2"/>
        <scheme val="minor"/>
      </rPr>
      <t xml:space="preserve"> Asesorar a la Superintendencia del Subsidio Familiar, en temas relacionados con los programas de salud que manejan las Cajas de Compensación Familiar para la elaboración de documentos de evaluación y análisis de dichos programas, en especial en el proceso de escisión, para fortalecer las labores misionales de inspección, y vigilancia que ejerce la Superintendencia del Subsidio Familiar en el país.</t>
    </r>
  </si>
  <si>
    <r>
      <rPr>
        <b/>
        <sz val="11"/>
        <color indexed="8"/>
        <rFont val="Calibri"/>
        <family val="2"/>
      </rPr>
      <t>PI: MEJORAMIENTO EN LA CAPACIDAD DE GESTIÓN INSTITUCIONAL, PARA FORTALECER LA INSPECCIÓN, VIGILANCIA Y CONTROL DE LA SUPERINTENDENCIA DEL SUBSIDIO FAMILIAR. Actividad</t>
    </r>
    <r>
      <rPr>
        <sz val="11"/>
        <color theme="1"/>
        <rFont val="Calibri"/>
        <family val="2"/>
        <scheme val="minor"/>
      </rPr>
      <t xml:space="preserve">: Apoyo Técnico a la SSF en la elaboración y actualización de documentos de apoyo: guías, planes, manuales, mapas de riesgos, y/o cartillas que oriente la labor de las dependencias. </t>
    </r>
    <r>
      <rPr>
        <b/>
        <sz val="11"/>
        <color indexed="8"/>
        <rFont val="Calibri"/>
        <family val="2"/>
      </rPr>
      <t>Objeto:</t>
    </r>
    <r>
      <rPr>
        <sz val="11"/>
        <color theme="1"/>
        <rFont val="Calibri"/>
        <family val="2"/>
        <scheme val="minor"/>
      </rPr>
      <t xml:space="preserve"> Realizar el análisis  y estudio de los aspectos legales de los informes de gestión y de los servicios, programas sociales y operaciones que prestan las Cajas de Compensación Familiar, para la elaboración y actualización de documentos de apoyo del área.</t>
    </r>
  </si>
  <si>
    <r>
      <rPr>
        <b/>
        <sz val="11"/>
        <color indexed="8"/>
        <rFont val="Calibri"/>
        <family val="2"/>
      </rPr>
      <t>PI: MEJORAMIENTO EN LA CAPACIDAD DE GESTIÓN INSTITUCIONAL, PARA FORTALECER LA INSPECCIÓN, VIGILANCIA Y CONTROL DE LA SUPERINTENDENCIA DEL SUBSIDIO FAMILIAR. Actividad:</t>
    </r>
    <r>
      <rPr>
        <sz val="11"/>
        <color theme="1"/>
        <rFont val="Calibri"/>
        <family val="2"/>
        <scheme val="minor"/>
      </rPr>
      <t xml:space="preserve"> Apoyo Técnico a la SSF en la elaboración y actualización de documentos de apoyo: guías, planes, manuales, mapas de riesgos, y/o cartillas que oriente la labor de las dependencias. </t>
    </r>
    <r>
      <rPr>
        <b/>
        <sz val="11"/>
        <color indexed="8"/>
        <rFont val="Calibri"/>
        <family val="2"/>
      </rPr>
      <t>Objeto:</t>
    </r>
    <r>
      <rPr>
        <sz val="11"/>
        <color theme="1"/>
        <rFont val="Calibri"/>
        <family val="2"/>
        <scheme val="minor"/>
      </rPr>
      <t xml:space="preserve"> Realizar el análisis  y estudio de los aspectos legales de los informes de gestión y de los servicios, programas sociales y operaciones que prestan las Cajas de Compensación Familiar, para la elaboración y actualización de documentos de apoyo del área.</t>
    </r>
  </si>
  <si>
    <r>
      <rPr>
        <b/>
        <sz val="11"/>
        <color indexed="8"/>
        <rFont val="Calibri"/>
        <family val="2"/>
      </rPr>
      <t>PI: MEJORAMIENTO EN LA CAPACIDAD DE GESTIÓN INSTITUCIONAL, PARA FORTALECER LA INSPECCIÓN, VIGILANCIA Y CONTROL DE LA SUPERINTENDENCIA DEL SUBSIDIO FAMILIAR. Actividad:</t>
    </r>
    <r>
      <rPr>
        <sz val="11"/>
        <color theme="1"/>
        <rFont val="Calibri"/>
        <family val="2"/>
        <scheme val="minor"/>
      </rPr>
      <t xml:space="preserve"> Apoyo Técnico a la SSF en la elaboración y actualización de documentos de apoyo: guías, planes, manuales, mapas de riesgos, y/o cartillas que oriente la labor de las dependencias. </t>
    </r>
    <r>
      <rPr>
        <b/>
        <sz val="11"/>
        <color indexed="8"/>
        <rFont val="Calibri"/>
        <family val="2"/>
      </rPr>
      <t>Objeto:</t>
    </r>
    <r>
      <rPr>
        <sz val="11"/>
        <color theme="1"/>
        <rFont val="Calibri"/>
        <family val="2"/>
        <scheme val="minor"/>
      </rPr>
      <t xml:space="preserve"> Contratar la prestación de servicios profesionales  para apoyar a la Dirección para la Gestión de las Cajas de Compensación Familiar de la Superintendencia del Subsidio Familiar en la revisión y análisis de los estados financieros, presupuestos de ingresos y egresos, límite máximo de inversión, informes de gestión, informes y balances e informes de financieros y contables de las Cajas de Compensación Familiar, con el fin de permitir a la Superintendencia del Subsidio Familiar analizar la razonabilidad de los recursos recibidos por las corporaciones , al igual que la destinación de los recursos del 4%, en la prestación de los servicios sociales que presta a sus afiliados de menores ingresos y los de sus familias, lo cual permitirá impartir directrices por parte de esta Entidad.</t>
    </r>
  </si>
  <si>
    <r>
      <rPr>
        <b/>
        <sz val="11"/>
        <color indexed="8"/>
        <rFont val="Calibri"/>
        <family val="2"/>
      </rPr>
      <t>PI: MEJORAMIENTO EN LA CAPACIDAD DE GESTIÓN INSTITUCIONAL, PARA FORTALECER LA INSPECCIÓN, VIGILANCIA Y CONTROL DE LA SUPERINTENDENCIA DEL SUBSIDIO FAMILIAR. Actividad 1:</t>
    </r>
    <r>
      <rPr>
        <sz val="11"/>
        <color theme="1"/>
        <rFont val="Calibri"/>
        <family val="2"/>
        <scheme val="minor"/>
      </rPr>
      <t xml:space="preserve"> Apoyo Técnico a la SSF en la elaboración y actualización de documentos de apoyo: guías, planes, manuales, mapas de riesgos, y/o cartillas que oriente la labor de las dependencias. </t>
    </r>
    <r>
      <rPr>
        <b/>
        <sz val="11"/>
        <color indexed="8"/>
        <rFont val="Calibri"/>
        <family val="2"/>
      </rPr>
      <t xml:space="preserve">Actividad 2: </t>
    </r>
    <r>
      <rPr>
        <sz val="11"/>
        <color theme="1"/>
        <rFont val="Calibri"/>
        <family val="2"/>
        <scheme val="minor"/>
      </rPr>
      <t xml:space="preserve">Construir estrategias e implementar herramientas y mecanismos que garanticen la participación ciudadana y la posiilidad de vigilar la gestión pública de la Entidadad. </t>
    </r>
    <r>
      <rPr>
        <b/>
        <sz val="11"/>
        <color indexed="8"/>
        <rFont val="Calibri"/>
        <family val="2"/>
      </rPr>
      <t>Objeto:</t>
    </r>
    <r>
      <rPr>
        <sz val="11"/>
        <color theme="1"/>
        <rFont val="Calibri"/>
        <family val="2"/>
        <scheme val="minor"/>
      </rPr>
      <t xml:space="preserve"> Realizar el análisis  y estudio de los servicios, programas sociales, las coberturas que prestan las Cajas de Compensación Familiar, para la elaboración y actualización de documentos de apoyo del área y asesorar la construcción de estrategias e implementación de mecanismos de participación ciudadana en pro de la vigilancia de la entidad.</t>
    </r>
  </si>
  <si>
    <r>
      <rPr>
        <b/>
        <sz val="11"/>
        <color indexed="8"/>
        <rFont val="Calibri"/>
        <family val="2"/>
      </rPr>
      <t>PI: MEJORAMIENTO EN LA CAPACIDAD DE GESTIÓN INSTITUCIONAL, PARA FORTALECER LA INSPECCIÓN, VIGILANCIA Y CONTROL DE LA SUPERINTENDENCIA DEL SUBSIDIO FAMILIAR. Actividad 1:</t>
    </r>
    <r>
      <rPr>
        <sz val="11"/>
        <color theme="1"/>
        <rFont val="Calibri"/>
        <family val="2"/>
        <scheme val="minor"/>
      </rPr>
      <t xml:space="preserve"> Apoyo Técnico a la SSF en la elaboración y actualización de documentos de apoyo: guías, planes, manuales, mapas de riesgos, y/o cartillas que oriente la labor de las dependencias. </t>
    </r>
    <r>
      <rPr>
        <b/>
        <sz val="11"/>
        <color indexed="8"/>
        <rFont val="Calibri"/>
        <family val="2"/>
      </rPr>
      <t xml:space="preserve">Actividad 2: </t>
    </r>
    <r>
      <rPr>
        <sz val="11"/>
        <color theme="1"/>
        <rFont val="Calibri"/>
        <family val="2"/>
        <scheme val="minor"/>
      </rPr>
      <t xml:space="preserve">Construir estrategias e implementar herramientas y mecanismos que garanticen la participación ciudadana y la posiilidad de vigilar la gestión pública de la Entidadad. </t>
    </r>
    <r>
      <rPr>
        <b/>
        <sz val="11"/>
        <color indexed="8"/>
        <rFont val="Calibri"/>
        <family val="2"/>
      </rPr>
      <t xml:space="preserve">Objeto: </t>
    </r>
    <r>
      <rPr>
        <sz val="11"/>
        <color theme="1"/>
        <rFont val="Calibri"/>
        <family val="2"/>
        <scheme val="minor"/>
      </rPr>
      <t>Realizar el análisis  y estudio de los aspectos legales de los informes de gestión y de los servicios, programas sociales y operaciones que prestan las Cajas de Compensación Familiar, para la elaboración y actualización de documentos de apoyo del área y asesorar la construcción de estrategias e implementación de mecanismos de participación ciudadana en pro de la vigilancia de la entidad.</t>
    </r>
  </si>
  <si>
    <r>
      <rPr>
        <b/>
        <sz val="11"/>
        <color indexed="8"/>
        <rFont val="Calibri"/>
        <family val="2"/>
      </rPr>
      <t>PI: MEJORAMIENTO EN LA CAPACIDAD DE GESTIÓN INSTITUCIONAL, PARA FORTALECER LA INSPECCIÓN, VIGILANCIA Y CONTROL DE LA SUPERINTENDENCIA DEL SUBSIDIO FAMILIAR. Actividad 1:</t>
    </r>
    <r>
      <rPr>
        <sz val="11"/>
        <color theme="1"/>
        <rFont val="Calibri"/>
        <family val="2"/>
        <scheme val="minor"/>
      </rPr>
      <t xml:space="preserve"> Apoyo Técnico a la SSF en la elaboración y actualización de documentos de apoyo: guías, planes, manuales, mapas de riesgos, y/o cartillas que oriente la labor de las dependencias. </t>
    </r>
    <r>
      <rPr>
        <b/>
        <sz val="11"/>
        <color indexed="8"/>
        <rFont val="Calibri"/>
        <family val="2"/>
      </rPr>
      <t>Actividad 2:</t>
    </r>
    <r>
      <rPr>
        <sz val="11"/>
        <color theme="1"/>
        <rFont val="Calibri"/>
        <family val="2"/>
        <scheme val="minor"/>
      </rPr>
      <t xml:space="preserve"> Construir estrategias e implementar herramientas y mecanismos que garanticen la participación ciudadana y la posiilidad de vigilar la gestión pública de la Entidadad. </t>
    </r>
    <r>
      <rPr>
        <b/>
        <sz val="11"/>
        <color indexed="8"/>
        <rFont val="Calibri"/>
        <family val="2"/>
      </rPr>
      <t>Objeto:</t>
    </r>
    <r>
      <rPr>
        <sz val="11"/>
        <color theme="1"/>
        <rFont val="Calibri"/>
        <family val="2"/>
        <scheme val="minor"/>
      </rPr>
      <t xml:space="preserve"> Apoyar a la Dirección para la Gestión de las Cajas de Compensación Familiar en la elaboración y actualización de guías y manuales para para la ejecución de la inspección y vigilancia de los servicios, programas sociales y los estudios económicos, financieros, administrativos y de operación de las Cajas de Compensación Familiar y apoyar la construcción de estrategias e implementación de mecanismos de participación ciudadana en pro de la vigilancia de la entidad.</t>
    </r>
  </si>
  <si>
    <t>Seléccion abreviada - Acuerdo Marco</t>
  </si>
  <si>
    <r>
      <rPr>
        <b/>
        <sz val="11"/>
        <color indexed="8"/>
        <rFont val="Calibri"/>
        <family val="2"/>
      </rPr>
      <t>PI - FORTALECIMIENTO Y ACTUALIZACIÓN DE MECANISMOS DE ATENCIÓN PARA MEJORAR LA CALIDAD Y EFICIENCIA EN LA PRESTACIÓN DEL SERVICIO AL USURIO NACIONAL. Actividad:</t>
    </r>
    <r>
      <rPr>
        <sz val="11"/>
        <color theme="1"/>
        <rFont val="Calibri"/>
        <family val="2"/>
        <scheme val="minor"/>
      </rPr>
      <t xml:space="preserve"> Mejorar y Fortalecer la calidad de accesibilidad a los canales de atención masiva de PQRS para beneficiar la población. </t>
    </r>
    <r>
      <rPr>
        <b/>
        <sz val="11"/>
        <color indexed="8"/>
        <rFont val="Calibri"/>
        <family val="2"/>
      </rPr>
      <t>Objeto</t>
    </r>
    <r>
      <rPr>
        <sz val="11"/>
        <color theme="1"/>
        <rFont val="Calibri"/>
        <family val="2"/>
        <scheme val="minor"/>
      </rPr>
      <t>:  Mejorar y Fortalecer la calidad de accesibilidad a los canales de atención masiva de PQRS para beneficiar la población.</t>
    </r>
  </si>
  <si>
    <r>
      <rPr>
        <b/>
        <sz val="11"/>
        <color indexed="8"/>
        <rFont val="Calibri"/>
        <family val="2"/>
      </rPr>
      <t>PI - FORTALECIMIENTO Y ACTUALIZACIÓN DE MECANISMOS DE ATENCIÓN PARA MEJORAR LA CALIDAD Y EFICIENCIA EN LA PRESTACIÓN DEL SERVICIO AL USURIO NACIONAL. Actividad:</t>
    </r>
    <r>
      <rPr>
        <sz val="11"/>
        <color theme="1"/>
        <rFont val="Calibri"/>
        <family val="2"/>
        <scheme val="minor"/>
      </rPr>
      <t xml:space="preserve">  Apoyar a la Superintendencia del Subsidio Familiar para el manejo y uso adecuado de los buzones virtuales instalados en las Cajas de Compensación Familiar.</t>
    </r>
    <r>
      <rPr>
        <b/>
        <sz val="11"/>
        <color indexed="8"/>
        <rFont val="Calibri"/>
        <family val="2"/>
      </rPr>
      <t xml:space="preserve"> Objeto:</t>
    </r>
    <r>
      <rPr>
        <sz val="11"/>
        <color theme="1"/>
        <rFont val="Calibri"/>
        <family val="2"/>
        <scheme val="minor"/>
      </rPr>
      <t xml:space="preserve"> Apoyar a la Superintendencia del Subsidio Familiar para el manejo y uso adecuado de los buzones virtuales instalados en Barranquilla - Atlántico.</t>
    </r>
  </si>
  <si>
    <r>
      <rPr>
        <b/>
        <sz val="11"/>
        <color indexed="8"/>
        <rFont val="Calibri"/>
        <family val="2"/>
      </rPr>
      <t>PI - FORTALECIMIENTO Y ACTUALIZACIÓN DE MECANISMOS DE ATENCIÓN PARA MEJORAR LA CALIDAD Y EFICIENCIA EN LA PRESTACIÓN DEL SERVICIO AL USURIO NACIONAL. Actividad:</t>
    </r>
    <r>
      <rPr>
        <sz val="11"/>
        <color theme="1"/>
        <rFont val="Calibri"/>
        <family val="2"/>
        <scheme val="minor"/>
      </rPr>
      <t xml:space="preserve"> Apoyar a la Superintendencia del Subsidio Familiar para el manejo y uso adecuado de los buzones virtuales instalados en las Cajas de Compensación Familiar. </t>
    </r>
    <r>
      <rPr>
        <b/>
        <sz val="11"/>
        <color indexed="8"/>
        <rFont val="Calibri"/>
        <family val="2"/>
      </rPr>
      <t>Objeto:</t>
    </r>
    <r>
      <rPr>
        <sz val="11"/>
        <color theme="1"/>
        <rFont val="Calibri"/>
        <family val="2"/>
        <scheme val="minor"/>
      </rPr>
      <t xml:space="preserve"> Apoyar a la Superintendencia del Subsidio Familiar para el manejo y uso adecuado de los buzones virtuales instalados en Pasto - Nariño.</t>
    </r>
  </si>
  <si>
    <r>
      <rPr>
        <b/>
        <sz val="11"/>
        <color indexed="8"/>
        <rFont val="Calibri"/>
        <family val="2"/>
      </rPr>
      <t>PI - FORTALECIMIENTO Y ACTUALIZACIÓN DE MECANISMOS DE ATENCIÓN PARA MEJORAR LA CALIDAD Y EFICIENCIA EN LA PRESTACIÓN DEL SERVICIO AL USURIO NACIONAL. Actividad:</t>
    </r>
    <r>
      <rPr>
        <sz val="11"/>
        <color theme="1"/>
        <rFont val="Calibri"/>
        <family val="2"/>
        <scheme val="minor"/>
      </rPr>
      <t xml:space="preserve"> Apoyar a la Superintendencia del Subsidio Familiar para el manejo y uso adecuado de los buzones virtuales instalados en las Cajas de Compensación Familiar. </t>
    </r>
    <r>
      <rPr>
        <b/>
        <sz val="11"/>
        <color indexed="8"/>
        <rFont val="Calibri"/>
        <family val="2"/>
      </rPr>
      <t xml:space="preserve">Objeto: </t>
    </r>
    <r>
      <rPr>
        <sz val="11"/>
        <color theme="1"/>
        <rFont val="Calibri"/>
        <family val="2"/>
        <scheme val="minor"/>
      </rPr>
      <t>Apoyar a la Superintendencia del Subsidio Familiar para el manejo y uso adecuado de los buzones virtuales instalados en Medellín Antioquia.</t>
    </r>
  </si>
  <si>
    <r>
      <rPr>
        <b/>
        <sz val="11"/>
        <color indexed="8"/>
        <rFont val="Calibri"/>
        <family val="2"/>
      </rPr>
      <t>PI - FORTALECIMIENTO Y ACTUALIZACIÓN DE MECANISMOS DE ATENCIÓN PARA MEJORAR LA CALIDAD Y EFICIENCIA EN LA PRESTACIÓN DEL SERVICIO AL USURIO NACIONAL. Actividad:</t>
    </r>
    <r>
      <rPr>
        <sz val="11"/>
        <color theme="1"/>
        <rFont val="Calibri"/>
        <family val="2"/>
        <scheme val="minor"/>
      </rPr>
      <t xml:space="preserve"> Apoyar a la Superintendencia del Subsidio Familiar para el manejo y uso adecuado de los buzones virtuales instalados en las Cajas de Compensación Familiar.</t>
    </r>
    <r>
      <rPr>
        <b/>
        <sz val="11"/>
        <color indexed="8"/>
        <rFont val="Calibri"/>
        <family val="2"/>
      </rPr>
      <t xml:space="preserve"> Objeto:</t>
    </r>
    <r>
      <rPr>
        <sz val="11"/>
        <color theme="1"/>
        <rFont val="Calibri"/>
        <family val="2"/>
        <scheme val="minor"/>
      </rPr>
      <t xml:space="preserve"> Apoyar la Superintendencia del Subsidio Familiar para el manejo y uso adecuado de los buzones virtuales instalados en Bogotá, D.C.</t>
    </r>
  </si>
  <si>
    <r>
      <rPr>
        <b/>
        <sz val="11"/>
        <color indexed="8"/>
        <rFont val="Calibri"/>
        <family val="2"/>
      </rPr>
      <t>PI - FORTALECIMIENTO Y ACTUALIZACIÓN DE MECANISMOS DE ATENCIÓN PARA MEJORAR LA CALIDAD Y EFICIENCIA EN LA PRESTACIÓN DEL SERVICIO AL USURIO NACIONAL. Actividad:</t>
    </r>
    <r>
      <rPr>
        <sz val="11"/>
        <color theme="1"/>
        <rFont val="Calibri"/>
        <family val="2"/>
        <scheme val="minor"/>
      </rPr>
      <t xml:space="preserve"> Apoyar a la Superintendencia del Subsidio Familiar para el manejo y uso adecuado de los buzones virtuales instalados en las Cajas de Compensación Familiar. </t>
    </r>
    <r>
      <rPr>
        <b/>
        <sz val="11"/>
        <color indexed="8"/>
        <rFont val="Calibri"/>
        <family val="2"/>
      </rPr>
      <t>Objeto:</t>
    </r>
    <r>
      <rPr>
        <sz val="11"/>
        <color theme="1"/>
        <rFont val="Calibri"/>
        <family val="2"/>
        <scheme val="minor"/>
      </rPr>
      <t xml:space="preserve"> Prestar los servicios de apoyo a la Superintendencia del Subsidio Familiar para el manejo y uso adecuado del Buzón Virtual instalado en la ciudad de Cúcuta – Norte de Santander.</t>
    </r>
  </si>
  <si>
    <r>
      <rPr>
        <b/>
        <sz val="11"/>
        <rFont val="Calibri"/>
        <family val="2"/>
      </rPr>
      <t>PI: MEJORAMIENTO EN LA CAPACIDAD DE GESTIÓN INSTITUCIONAL, PARA FORTALECER LA INSPECCIÓN, VIGILANCIA Y CONTROL DE LA SUPERINTENDENCIA DEL SUBSIDIO FAMILIAR. Actividad:</t>
    </r>
    <r>
      <rPr>
        <sz val="11"/>
        <rFont val="Calibri"/>
        <family val="2"/>
      </rPr>
      <t xml:space="preserve"> Mejoramiento, segumiento y evaluación del Modelo Integral de la SSF. </t>
    </r>
    <r>
      <rPr>
        <b/>
        <sz val="11"/>
        <rFont val="Calibri"/>
        <family val="2"/>
      </rPr>
      <t xml:space="preserve">Objeto: </t>
    </r>
    <r>
      <rPr>
        <sz val="11"/>
        <rFont val="Calibri"/>
        <family val="2"/>
      </rPr>
      <t xml:space="preserve"> Prestar los servcios profesionales a la Superintendencia de Subsidio Familiar enla Oficina Asesora de Planeación para el mejoramiento, seguimiento y evaluación del Modelo Integral Institucional apoyando el proceso de planeación estratégica dentro del direccionamiento estratégico de la Entidad.</t>
    </r>
  </si>
  <si>
    <r>
      <rPr>
        <b/>
        <sz val="11"/>
        <rFont val="Calibri"/>
        <family val="2"/>
      </rPr>
      <t>PI: MEJORAMIENTO EN LA CAPACIDAD DE GESTIÓN INSTITUCIONAL, PARA FORTALECER LA INSPECCIÓN, VIGILANCIA Y CONTROL DE LA SUPERINTENDENCIA DEL SUBSIDIO FAMILIAR. Actividad:</t>
    </r>
    <r>
      <rPr>
        <sz val="11"/>
        <rFont val="Calibri"/>
        <family val="2"/>
      </rPr>
      <t xml:space="preserve"> Realizar el mantenimiento y mejora del Sistema Integrado de Gestión para la Administeación, optimización, sensibilización y operación del mismo. </t>
    </r>
    <r>
      <rPr>
        <b/>
        <sz val="11"/>
        <rFont val="Calibri"/>
        <family val="2"/>
      </rPr>
      <t>Objeto:</t>
    </r>
    <r>
      <rPr>
        <sz val="11"/>
        <rFont val="Calibri"/>
        <family val="2"/>
      </rPr>
      <t xml:space="preserve"> Prestar los servicios profesionales a la Superintendencia del Subsidio Familiar como apoyo a la Oficina Asesora de Planeación en el acompañamiento, mantenimiento y fortalecimiento del Sistema de Gestión de Calidad y su articulación  con el Modelo Integrado deversión 2, así mismo asesorar y realizar seguimiento al cumplimiento de la Ley 1712 - Ley de Transparencia y Acceso a la Información Pública en permanente búsqueda del mejoramiento continuo, optimización de sus procesos, sensibilización, ue permita a la Entidad alcanzar altos niveles de satisfacción de sus partes interesadas.</t>
    </r>
  </si>
  <si>
    <t>N.A.</t>
  </si>
  <si>
    <t xml:space="preserve">NO </t>
  </si>
  <si>
    <r>
      <rPr>
        <b/>
        <sz val="11"/>
        <color indexed="8"/>
        <rFont val="Calibri"/>
        <family val="2"/>
      </rPr>
      <t>PI :IMPLEMENTACIÓN , SOSTENIBILIDAD Y GESTIÓN DE LAS TICS EN LA SSF BAJO EL MODELO DE ARQUITECTURA EMPRESARIAL (AE) NACIONAL. Actividad</t>
    </r>
    <r>
      <rPr>
        <sz val="11"/>
        <color theme="1"/>
        <rFont val="Calibri"/>
        <family val="2"/>
        <scheme val="minor"/>
      </rPr>
      <t xml:space="preserve">: Diseñar, desarrollar e implementar nuevos módulos del sistema Integrado del Subsidio Familiar. </t>
    </r>
    <r>
      <rPr>
        <b/>
        <sz val="11"/>
        <color indexed="8"/>
        <rFont val="Calibri"/>
        <family val="2"/>
      </rPr>
      <t>Objeto</t>
    </r>
    <r>
      <rPr>
        <sz val="11"/>
        <color theme="1"/>
        <rFont val="Calibri"/>
        <family val="2"/>
        <scheme val="minor"/>
      </rPr>
      <t xml:space="preserve">: Contratar el servicio de soporte, mantenimiento, optimización y mejoramiento a los procedimientos implementados en el sistema - GTSS, construido sobre la plataforma Esigna, mediante la modalidad de bolsa de horas.
</t>
    </r>
  </si>
  <si>
    <r>
      <rPr>
        <b/>
        <sz val="11"/>
        <color indexed="8"/>
        <rFont val="Calibri"/>
        <family val="2"/>
      </rPr>
      <t>PI :IMPLEMENTACIÓN , SOSTENIBILIDAD Y GESTIÓN DE LAS TICS EN LA SSF BAJO EL MODELO DE ARQUITECTURA EMPRESARIAL (AE) NACIONAL. SUBPROYECTO:</t>
    </r>
    <r>
      <rPr>
        <sz val="11"/>
        <color theme="1"/>
        <rFont val="Calibri"/>
        <family val="2"/>
        <scheme val="minor"/>
      </rPr>
      <t xml:space="preserve"> Sostener y actualizar los componentes del Sistema Integrado del Subsidio Familiar.  </t>
    </r>
    <r>
      <rPr>
        <b/>
        <sz val="11"/>
        <color indexed="8"/>
        <rFont val="Calibri"/>
        <family val="2"/>
      </rPr>
      <t xml:space="preserve">OBJETO: </t>
    </r>
    <r>
      <rPr>
        <sz val="11"/>
        <color theme="1"/>
        <rFont val="Calibri"/>
        <family val="2"/>
        <scheme val="minor"/>
      </rPr>
      <t>Prestar los servicios profesionales a la SSF en el mantenimiento, actualización, desarrollo y soporte del software SIREVAC de la Superintendencia del Subsidio Familiar y los demás que se requieran en la Entidad.</t>
    </r>
  </si>
  <si>
    <r>
      <rPr>
        <b/>
        <sz val="11"/>
        <color indexed="8"/>
        <rFont val="Calibri"/>
        <family val="2"/>
      </rPr>
      <t xml:space="preserve">PI :IMPLEMENTACIÓN , SOSTENIBILIDAD Y GESTIÓN DE LAS TICS EN LA SSF BAJO EL MODELO DE ARQUITECTURA EMPRESARIAL (AE) NACIONAL. Actividad: </t>
    </r>
    <r>
      <rPr>
        <sz val="11"/>
        <color theme="1"/>
        <rFont val="Calibri"/>
        <family val="2"/>
        <scheme val="minor"/>
      </rPr>
      <t xml:space="preserve"> Sostener y actualizar los componentes del Sistema Integrado del Subsidio Familiar. </t>
    </r>
    <r>
      <rPr>
        <b/>
        <sz val="11"/>
        <color indexed="8"/>
        <rFont val="Calibri"/>
        <family val="2"/>
      </rPr>
      <t>OBJETO:</t>
    </r>
    <r>
      <rPr>
        <sz val="11"/>
        <color theme="1"/>
        <rFont val="Calibri"/>
        <family val="2"/>
        <scheme val="minor"/>
      </rPr>
      <t xml:space="preserve"> Prestar los servicios de apoyo a la gestión de primer nivel para la atención a usuarios y garantizar los niveles de servicio en el soporte y mantenimiento del Sistema SIREVAC/SIGER de la Superintendencia del Subsidio Familiar.</t>
    </r>
  </si>
  <si>
    <r>
      <rPr>
        <b/>
        <sz val="11"/>
        <color indexed="8"/>
        <rFont val="Calibri"/>
        <family val="2"/>
      </rPr>
      <t xml:space="preserve">PI :IMPLEMENTACIÓN , SOSTENIBILIDAD Y GESTIÓN DE LAS TICS EN LA SSF BAJO EL MODELO DE ARQUITECTURA EMPRESARIAL (AE) NACIONAL. SUBPROYECTO: </t>
    </r>
    <r>
      <rPr>
        <sz val="11"/>
        <color theme="1"/>
        <rFont val="Calibri"/>
        <family val="2"/>
        <scheme val="minor"/>
      </rPr>
      <t xml:space="preserve"> Sostener y actualizar los componentes del Sistema Integrado del Subsidio Familiar. </t>
    </r>
    <r>
      <rPr>
        <b/>
        <sz val="11"/>
        <color indexed="8"/>
        <rFont val="Calibri"/>
        <family val="2"/>
      </rPr>
      <t>OBJETO:</t>
    </r>
    <r>
      <rPr>
        <sz val="11"/>
        <color theme="1"/>
        <rFont val="Calibri"/>
        <family val="2"/>
        <scheme val="minor"/>
      </rPr>
      <t xml:space="preserve"> Prestar los servicios de apoyo a la gestión para atender y solucionar los requerimientos de primer nivel, para asegurar la adecuada operación y soporte del sistema SIREVAC/SIGER de la Superintendencia del Subsidio Familiar.</t>
    </r>
  </si>
  <si>
    <t>Selección abreviada menor cuantía</t>
  </si>
  <si>
    <t>Marzo</t>
  </si>
  <si>
    <r>
      <rPr>
        <b/>
        <sz val="11"/>
        <color indexed="8"/>
        <rFont val="Calibri"/>
        <family val="2"/>
      </rPr>
      <t xml:space="preserve">PI :IMPLEMENTACIÓN , SOSTENIBILIDAD Y GESTIÓN DE LAS TICS EN LA SSF BAJO EL MODELO DE ARQUITECTURA EMPRESARIAL (AE) NACIONAL. Actividad: </t>
    </r>
    <r>
      <rPr>
        <sz val="11"/>
        <color theme="1"/>
        <rFont val="Calibri"/>
        <family val="2"/>
        <scheme val="minor"/>
      </rPr>
      <t xml:space="preserve"> Diseñar, desarrollar e implementar nuevos módulos del sistema Integrado del Subsidio Familiar. </t>
    </r>
    <r>
      <rPr>
        <b/>
        <sz val="11"/>
        <color indexed="8"/>
        <rFont val="Calibri"/>
        <family val="2"/>
      </rPr>
      <t>OBJETO:</t>
    </r>
    <r>
      <rPr>
        <sz val="11"/>
        <color theme="1"/>
        <rFont val="Calibri"/>
        <family val="2"/>
        <scheme val="minor"/>
      </rPr>
      <t xml:space="preserve"> Desarrollar un proyecto XBRL. Revisar y ajustar las taxonomías XBRL; publicar las taxonomías; para el sistema Sirevac.</t>
    </r>
  </si>
  <si>
    <r>
      <rPr>
        <b/>
        <sz val="11"/>
        <color indexed="8"/>
        <rFont val="Calibri"/>
        <family val="2"/>
      </rPr>
      <t>PI :IMPLEMENTACIÓN , SOSTENIBILIDAD Y GESTIÓN DE LAS TICS EN LA SSF BAJO EL MODELO DE ARQUITECTURA EMPRESARIAL (AE) NACIONAL. Actividad:</t>
    </r>
    <r>
      <rPr>
        <sz val="11"/>
        <color theme="1"/>
        <rFont val="Calibri"/>
        <family val="2"/>
        <scheme val="minor"/>
      </rPr>
      <t xml:space="preserve">  Optimizar la gestión de los datos. </t>
    </r>
    <r>
      <rPr>
        <b/>
        <sz val="11"/>
        <color indexed="8"/>
        <rFont val="Calibri"/>
        <family val="2"/>
      </rPr>
      <t>Objeto:</t>
    </r>
    <r>
      <rPr>
        <sz val="11"/>
        <color theme="1"/>
        <rFont val="Calibri"/>
        <family val="2"/>
        <scheme val="minor"/>
      </rPr>
      <t xml:space="preserve"> Adquirir el soporte de la solución de Inteligencia de Negocios (BI), desarrollada e implementada para la Superintendencia del Subsidio Familiar, bajo la herramienta MICROSTRATEGY bajo la modalidad de bolsa de horas de soporte y desarrollo.</t>
    </r>
  </si>
  <si>
    <t>43232300;43231500;81112200;81111800</t>
  </si>
  <si>
    <t>Junio</t>
  </si>
  <si>
    <r>
      <rPr>
        <b/>
        <sz val="11"/>
        <color indexed="8"/>
        <rFont val="Calibri"/>
        <family val="2"/>
      </rPr>
      <t>PI :IMPLEMENTACIÓN , SOSTENIBILIDAD Y GESTIÓN DE LAS TICS EN LA SSF BAJO EL MODELO DE ARQUITECTURA EMPRESARIAL (AE) NACIONAL. Actividad:</t>
    </r>
    <r>
      <rPr>
        <sz val="11"/>
        <color theme="1"/>
        <rFont val="Calibri"/>
        <family val="2"/>
        <scheme val="minor"/>
      </rPr>
      <t xml:space="preserve"> Sostener y actualizar los componentes del sistema Integrado del Subsidio Familiar. </t>
    </r>
    <r>
      <rPr>
        <b/>
        <sz val="11"/>
        <color indexed="8"/>
        <rFont val="Calibri"/>
        <family val="2"/>
      </rPr>
      <t>OBJETO:</t>
    </r>
    <r>
      <rPr>
        <sz val="11"/>
        <color theme="1"/>
        <rFont val="Calibri"/>
        <family val="2"/>
        <scheme val="minor"/>
      </rPr>
      <t xml:space="preserve"> Servicios profesionales de Soporte </t>
    </r>
  </si>
  <si>
    <r>
      <rPr>
        <b/>
        <sz val="11"/>
        <color indexed="8"/>
        <rFont val="Calibri"/>
        <family val="2"/>
      </rPr>
      <t>PI :IMPLEMENTACIÓN , SOSTENIBILIDAD Y GESTIÓN DE LAS TICS EN LA SSF BAJO EL MODELO DE ARQUITECTURA EMPRESARIAL (AE) NACIONAL. Actividad:</t>
    </r>
    <r>
      <rPr>
        <sz val="11"/>
        <color theme="1"/>
        <rFont val="Calibri"/>
        <family val="2"/>
        <scheme val="minor"/>
      </rPr>
      <t xml:space="preserve"> Fortalecer la infraestructura tecnológica. </t>
    </r>
    <r>
      <rPr>
        <b/>
        <sz val="11"/>
        <color indexed="8"/>
        <rFont val="Calibri"/>
        <family val="2"/>
      </rPr>
      <t>Objeto:</t>
    </r>
    <r>
      <rPr>
        <sz val="11"/>
        <color theme="1"/>
        <rFont val="Calibri"/>
        <family val="2"/>
        <scheme val="minor"/>
      </rPr>
      <t xml:space="preserve"> Prestar el servicio de soporte, actualización y mantenimiento correctivo incluyendo repuestos de la Solucion del Sistema de Control de Acceso, Visitantes y Captura de Eventos de la Superintendencia del Subsidio Familiar.</t>
    </r>
  </si>
  <si>
    <r>
      <rPr>
        <b/>
        <sz val="11"/>
        <color indexed="8"/>
        <rFont val="Calibri"/>
        <family val="2"/>
      </rPr>
      <t>PI :IMPLEMENTACIÓN , SOSTENIBILIDAD Y GESTIÓN DE LAS TICS EN LA SSF BAJO EL MODELO DE ARQUITECTURA EMPRESARIAL (AE) NACIONAL. Actividad:</t>
    </r>
    <r>
      <rPr>
        <sz val="11"/>
        <color theme="1"/>
        <rFont val="Calibri"/>
        <family val="2"/>
        <scheme val="minor"/>
      </rPr>
      <t xml:space="preserve"> Sostener y actualizar los componentes del sistema Integrado del Subsidio Familiar. </t>
    </r>
    <r>
      <rPr>
        <b/>
        <sz val="11"/>
        <color indexed="8"/>
        <rFont val="Calibri"/>
        <family val="2"/>
      </rPr>
      <t xml:space="preserve">OBJETO: </t>
    </r>
    <r>
      <rPr>
        <sz val="11"/>
        <color theme="1"/>
        <rFont val="Calibri"/>
        <family val="2"/>
        <scheme val="minor"/>
      </rPr>
      <t xml:space="preserve">Contratar los  servicios profesionales de un ingeniero  en el rol de Arquitecto de Sistemas de Información y aplicaciones para apoyar a la oficina de TIC en el diseño y ejecución de aplicaciones informáticas y sistemas de información de la Superintendencia de Subsidio Familiar   </t>
    </r>
  </si>
  <si>
    <t>Licitación Pública</t>
  </si>
  <si>
    <t>Agosto</t>
  </si>
  <si>
    <r>
      <rPr>
        <b/>
        <sz val="11"/>
        <color indexed="8"/>
        <rFont val="Calibri"/>
        <family val="2"/>
      </rPr>
      <t>PI :IMPLEMENTACIÓN , SOSTENIBILIDAD Y GESTIÓN DE LAS TICS EN LA SSF BAJO EL MODELO DE ARQUITECTURA EMPRESARIAL (AE) NACIONAL. Actividad:</t>
    </r>
    <r>
      <rPr>
        <sz val="11"/>
        <color theme="1"/>
        <rFont val="Calibri"/>
        <family val="2"/>
        <scheme val="minor"/>
      </rPr>
      <t xml:space="preserve"> Fortalecer la infraestructura tecnológica. </t>
    </r>
    <r>
      <rPr>
        <b/>
        <sz val="11"/>
        <color indexed="8"/>
        <rFont val="Calibri"/>
        <family val="2"/>
      </rPr>
      <t>OBJETO:</t>
    </r>
    <r>
      <rPr>
        <sz val="11"/>
        <color theme="1"/>
        <rFont val="Calibri"/>
        <family val="2"/>
        <scheme val="minor"/>
      </rPr>
      <t xml:space="preserve"> Contratar el servicio de mantenimiento preventivo, correctivo y renovación de los servicios de soporte para repuestos de la infraestructura central de computo de hardware HP, de la SSF.</t>
    </r>
  </si>
  <si>
    <t>Acuerdo Marco</t>
  </si>
  <si>
    <t>Febrero</t>
  </si>
  <si>
    <r>
      <rPr>
        <b/>
        <sz val="11"/>
        <color indexed="8"/>
        <rFont val="Calibri"/>
        <family val="2"/>
      </rPr>
      <t xml:space="preserve">PI :IMPLEMENTACIÓN , SOSTENIBILIDAD Y GESTIÓN DE LAS TICS EN LA SSF BAJO EL MODELO DE ARQUITECTURA EMPRESARIAL (AE) NACIONAL. Actividad: </t>
    </r>
    <r>
      <rPr>
        <sz val="11"/>
        <color theme="1"/>
        <rFont val="Calibri"/>
        <family val="2"/>
        <scheme val="minor"/>
      </rPr>
      <t xml:space="preserve">Fortalecer la infraestructura tecnológica. </t>
    </r>
    <r>
      <rPr>
        <b/>
        <sz val="11"/>
        <color indexed="8"/>
        <rFont val="Calibri"/>
        <family val="2"/>
      </rPr>
      <t xml:space="preserve">OBJETO: </t>
    </r>
    <r>
      <rPr>
        <sz val="11"/>
        <color theme="1"/>
        <rFont val="Calibri"/>
        <family val="2"/>
        <scheme val="minor"/>
      </rPr>
      <t>Adquirir  terminales telefónicas</t>
    </r>
  </si>
  <si>
    <r>
      <rPr>
        <b/>
        <sz val="11"/>
        <color indexed="8"/>
        <rFont val="Calibri"/>
        <family val="2"/>
      </rPr>
      <t xml:space="preserve">PI :IMPLEMENTACIÓN , SOSTENIBILIDAD Y GESTIÓN DE LAS TICS EN LA SSF BAJO EL MODELO DE ARQUITECTURA EMPRESARIAL (AE) NACIONAL. SUBPROYECTO: </t>
    </r>
    <r>
      <rPr>
        <sz val="11"/>
        <color theme="1"/>
        <rFont val="Calibri"/>
        <family val="2"/>
        <scheme val="minor"/>
      </rPr>
      <t xml:space="preserve">Fortalecer la infraestructura tecnológica. </t>
    </r>
    <r>
      <rPr>
        <b/>
        <sz val="11"/>
        <color indexed="8"/>
        <rFont val="Calibri"/>
        <family val="2"/>
      </rPr>
      <t>OBJETO:</t>
    </r>
    <r>
      <rPr>
        <sz val="11"/>
        <color theme="1"/>
        <rFont val="Calibri"/>
        <family val="2"/>
        <scheme val="minor"/>
      </rPr>
      <t xml:space="preserve"> Adquirir equipos de computo</t>
    </r>
  </si>
  <si>
    <r>
      <rPr>
        <b/>
        <sz val="11"/>
        <color indexed="8"/>
        <rFont val="Calibri"/>
        <family val="2"/>
      </rPr>
      <t>PI :IMPLEMENTACIÓN , SOSTENIBILIDAD Y GESTIÓN DE LAS TICS EN LA SSF BAJO EL MODELO DE ARQUITECTURA EMPRESARIAL (AE) NACIONAL. SUBPROYECTO:</t>
    </r>
    <r>
      <rPr>
        <sz val="11"/>
        <color theme="1"/>
        <rFont val="Calibri"/>
        <family val="2"/>
        <scheme val="minor"/>
      </rPr>
      <t xml:space="preserve"> Sostener y actualizar los componentes del sistema Integrado del Subsidio Familiar. </t>
    </r>
    <r>
      <rPr>
        <b/>
        <sz val="11"/>
        <color indexed="8"/>
        <rFont val="Calibri"/>
        <family val="2"/>
      </rPr>
      <t>OBJETO:</t>
    </r>
    <r>
      <rPr>
        <sz val="11"/>
        <color theme="1"/>
        <rFont val="Calibri"/>
        <family val="2"/>
        <scheme val="minor"/>
      </rPr>
      <t xml:space="preserve"> Renovar el  soporte y mantenimiento Portal Corporativo. Licenciamineto de IBM</t>
    </r>
  </si>
  <si>
    <t>Contratación directa</t>
  </si>
  <si>
    <r>
      <rPr>
        <b/>
        <sz val="11"/>
        <color indexed="8"/>
        <rFont val="Calibri"/>
        <family val="2"/>
      </rPr>
      <t xml:space="preserve">PI :IMPLEMENTACIÓN , SOSTENIBILIDAD Y GESTIÓN DE LAS TICS EN LA SSF BAJO EL MODELO DE ARQUITECTURA EMPRESARIAL (AE) NACIONAL. SUBPROYECTO: </t>
    </r>
    <r>
      <rPr>
        <sz val="11"/>
        <color theme="1"/>
        <rFont val="Calibri"/>
        <family val="2"/>
        <scheme val="minor"/>
      </rPr>
      <t xml:space="preserve">Fortalecer la infraestructura tecnológica. </t>
    </r>
    <r>
      <rPr>
        <b/>
        <sz val="11"/>
        <color indexed="8"/>
        <rFont val="Calibri"/>
        <family val="2"/>
      </rPr>
      <t>OBJETO:</t>
    </r>
    <r>
      <rPr>
        <sz val="11"/>
        <color theme="1"/>
        <rFont val="Calibri"/>
        <family val="2"/>
        <scheme val="minor"/>
      </rPr>
      <t xml:space="preserve"> Contratar el servicio de soporte tecnico y mantenimiento preventivo y/o correctivo en su infraestructura tecnológica para los Kioscos interactivos de atención al ciudadano, incluyendo repuestos ubicados en 5 (cinco) cajas de compensación Familiar.</t>
    </r>
  </si>
  <si>
    <r>
      <rPr>
        <b/>
        <sz val="11"/>
        <rFont val="Calibri"/>
        <family val="2"/>
      </rPr>
      <t xml:space="preserve">PI :IMPLEMENTACIÓN , SOSTENIBILIDAD Y GESTIÓN DE LAS TICS EN LA SSF BAJO EL MODELO DE ARQUITECTURA EMPRESARIAL (AE) NACIONAL. SUBPROYECTO: </t>
    </r>
    <r>
      <rPr>
        <sz val="11"/>
        <rFont val="Calibri"/>
        <family val="2"/>
      </rPr>
      <t xml:space="preserve">Fortalecer la infraestructura tecnológica. </t>
    </r>
    <r>
      <rPr>
        <b/>
        <sz val="11"/>
        <rFont val="Calibri"/>
        <family val="2"/>
      </rPr>
      <t>OBJETO:</t>
    </r>
    <r>
      <rPr>
        <sz val="11"/>
        <rFont val="Calibri"/>
        <family val="2"/>
      </rPr>
      <t xml:space="preserve"> Prestar los servicios profesionales de un Ingeniero de Sistemas para apoyar a la Oficina Tics en el soporte del Portal Corporativo, correo electrónico y herramientas de Colaboracion de la Superintendencia del Subsidio Familiar.</t>
    </r>
  </si>
  <si>
    <t xml:space="preserve">Enero </t>
  </si>
  <si>
    <r>
      <rPr>
        <b/>
        <sz val="11"/>
        <color indexed="8"/>
        <rFont val="Calibri"/>
        <family val="2"/>
      </rPr>
      <t>PI :IMPLEMENTACIÓN , SOSTENIBILIDAD Y GESTIÓN DE LAS TICS EN LA SSF BAJO EL MODELO DE ARQUITECTURA EMPRESARIAL (AE) NACIONAL. Actividad:</t>
    </r>
    <r>
      <rPr>
        <sz val="11"/>
        <color theme="1"/>
        <rFont val="Calibri"/>
        <family val="2"/>
        <scheme val="minor"/>
      </rPr>
      <t xml:space="preserve"> Fortalecer la infraestructura tecnológica. </t>
    </r>
    <r>
      <rPr>
        <b/>
        <sz val="11"/>
        <color indexed="8"/>
        <rFont val="Calibri"/>
        <family val="2"/>
      </rPr>
      <t>Objeto:</t>
    </r>
    <r>
      <rPr>
        <sz val="11"/>
        <color theme="1"/>
        <rFont val="Calibri"/>
        <family val="2"/>
        <scheme val="minor"/>
      </rPr>
      <t xml:space="preserve"> Prestar el servicio de soporte  premier de Microsoft, para la infraestructura tecnológica de la Superintendencia del Subsidio Familiar.</t>
    </r>
  </si>
  <si>
    <r>
      <rPr>
        <b/>
        <sz val="11"/>
        <color indexed="8"/>
        <rFont val="Calibri"/>
        <family val="2"/>
      </rPr>
      <t>PI :IMPLEMENTACIÓN , SOSTENIBILIDAD Y GESTIÓN DE LAS TICS EN LA SSF BAJO EL MODELO DE ARQUITECTURA EMPRESARIAL (AE) NACIONAL. Actividad:</t>
    </r>
    <r>
      <rPr>
        <sz val="11"/>
        <color theme="1"/>
        <rFont val="Calibri"/>
        <family val="2"/>
        <scheme val="minor"/>
      </rPr>
      <t xml:space="preserve"> Diseñar e Implementar procesos de gobernabilidad de las TIC. </t>
    </r>
    <r>
      <rPr>
        <b/>
        <sz val="11"/>
        <color indexed="8"/>
        <rFont val="Calibri"/>
        <family val="2"/>
      </rPr>
      <t>Objeto:</t>
    </r>
    <r>
      <rPr>
        <sz val="11"/>
        <color theme="1"/>
        <rFont val="Calibri"/>
        <family val="2"/>
        <scheme val="minor"/>
      </rPr>
      <t xml:space="preserve"> Servicios profesionales de un ingeniero de sistemas para apoyar el Gobierno de TI, en cumplimiento del Marco de Referencia de Arquitectura Empresarial  dispuesto por MINTIC, para la gestión de TI de la SSF, así como liderar la implementación del Modelo de Seguridad y Privacidad de la Información  y liderar el acompañamiento a la SSF en el  proceso de transición de IPv6 de la Entidad.</t>
    </r>
  </si>
  <si>
    <t>Abril</t>
  </si>
  <si>
    <r>
      <rPr>
        <b/>
        <sz val="11"/>
        <color indexed="8"/>
        <rFont val="Calibri"/>
        <family val="2"/>
      </rPr>
      <t>PI :IMPLEMENTACIÓN , SOSTENIBILIDAD Y GESTIÓN DE LAS TICS EN LA SSF BAJO EL MODELO DE ARQUITECTURA EMPRESARIAL (AE) NACIONAL. Actividad:</t>
    </r>
    <r>
      <rPr>
        <sz val="11"/>
        <color theme="1"/>
        <rFont val="Calibri"/>
        <family val="2"/>
        <scheme val="minor"/>
      </rPr>
      <t xml:space="preserve"> Diseñar e Implementar procesos de gobernabilidad de las TIC. </t>
    </r>
    <r>
      <rPr>
        <b/>
        <sz val="11"/>
        <color indexed="8"/>
        <rFont val="Calibri"/>
        <family val="2"/>
      </rPr>
      <t>Objeto:</t>
    </r>
    <r>
      <rPr>
        <sz val="11"/>
        <color theme="1"/>
        <rFont val="Calibri"/>
        <family val="2"/>
        <scheme val="minor"/>
      </rPr>
      <t xml:space="preserve"> Contratar la Primera Fase  (planeación) de la Migración del direccionamiento IPv4 a IPv6 ( obligatorio Res.2710  3 de 2017) identificacion de cada equipo tecnológico a nivel mundial,</t>
    </r>
  </si>
  <si>
    <t>Mínima cuantía</t>
  </si>
  <si>
    <t>Julio</t>
  </si>
  <si>
    <r>
      <rPr>
        <b/>
        <sz val="11"/>
        <color indexed="8"/>
        <rFont val="Calibri"/>
        <family val="2"/>
      </rPr>
      <t>PI - IMPLEMENTACIÓN, SOSTENIBILIDAD Y GESTIÓN DE LAS TICS EN LA SUPERINTENDENCIA DEL SUBSIDIO FAMILIAR BAJO EL MODELO DE ARQUITECTURA EMPRESARIAL (AE), NACIONAL. Actividad:</t>
    </r>
    <r>
      <rPr>
        <sz val="11"/>
        <color theme="1"/>
        <rFont val="Calibri"/>
        <family val="2"/>
        <scheme val="minor"/>
      </rPr>
      <t xml:space="preserve"> Fortalecer  la infraestructura tecnológica. </t>
    </r>
    <r>
      <rPr>
        <b/>
        <sz val="11"/>
        <color indexed="8"/>
        <rFont val="Calibri"/>
        <family val="2"/>
      </rPr>
      <t>Objeto:</t>
    </r>
    <r>
      <rPr>
        <sz val="11"/>
        <color theme="1"/>
        <rFont val="Calibri"/>
        <family val="2"/>
        <scheme val="minor"/>
      </rPr>
      <t xml:space="preserve"> Contratar la renovación, actualización y adquisición del licenciamiento corporativo del software antivirus de la Superintendencia del Subsidio Familiar.</t>
    </r>
  </si>
  <si>
    <r>
      <rPr>
        <b/>
        <sz val="11"/>
        <color indexed="8"/>
        <rFont val="Calibri"/>
        <family val="2"/>
      </rPr>
      <t>PI :IMPLEMENTACIÓN , SOSTENIBILIDAD Y GESTIÓN DE LAS TICS EN LA SSF BAJO EL MODELO DE ARQUITECTURA EMPRESARIAL (AE) NACIONAL. Actividad:</t>
    </r>
    <r>
      <rPr>
        <sz val="11"/>
        <color theme="1"/>
        <rFont val="Calibri"/>
        <family val="2"/>
        <scheme val="minor"/>
      </rPr>
      <t xml:space="preserve"> Fortalecer la infraestructura tecnológica. </t>
    </r>
    <r>
      <rPr>
        <b/>
        <sz val="11"/>
        <color indexed="8"/>
        <rFont val="Calibri"/>
        <family val="2"/>
      </rPr>
      <t>OBJETO:</t>
    </r>
    <r>
      <rPr>
        <sz val="11"/>
        <color theme="1"/>
        <rFont val="Calibri"/>
        <family val="2"/>
        <scheme val="minor"/>
      </rPr>
      <t xml:space="preserve"> Actualización licencia ORACLE .</t>
    </r>
  </si>
  <si>
    <r>
      <rPr>
        <b/>
        <sz val="11"/>
        <color indexed="8"/>
        <rFont val="Calibri"/>
        <family val="2"/>
      </rPr>
      <t>PI :IMPLEMENTACIÓN , SOSTENIBILIDAD Y GESTIÓN DE LAS TICS EN LA SSF BAJO EL MODELO DE ARQUITECTURA EMPRESARIAL (AE) NACIONAL. Actividad:</t>
    </r>
    <r>
      <rPr>
        <sz val="11"/>
        <color theme="1"/>
        <rFont val="Calibri"/>
        <family val="2"/>
        <scheme val="minor"/>
      </rPr>
      <t xml:space="preserve"> Fortalecer la infraestructura tecnológica. </t>
    </r>
    <r>
      <rPr>
        <b/>
        <sz val="11"/>
        <color indexed="8"/>
        <rFont val="Calibri"/>
        <family val="2"/>
      </rPr>
      <t>OBJETO:</t>
    </r>
    <r>
      <rPr>
        <sz val="11"/>
        <color theme="1"/>
        <rFont val="Calibri"/>
        <family val="2"/>
        <scheme val="minor"/>
      </rPr>
      <t xml:space="preserve"> Soporte y Mantenimiento del Sistema de Telefonía UNIFY.</t>
    </r>
  </si>
  <si>
    <r>
      <rPr>
        <b/>
        <sz val="11"/>
        <color indexed="8"/>
        <rFont val="Calibri"/>
        <family val="2"/>
      </rPr>
      <t>PI :IMPLEMENTACIÓN , SOSTENIBILIDAD Y GESTIÓN DE LAS TICS EN LA SSF BAJO EL MODELO DE ARQUITECTURA EMPRESARIAL (AE) NACIONAL. Actividad:</t>
    </r>
    <r>
      <rPr>
        <sz val="11"/>
        <color theme="1"/>
        <rFont val="Calibri"/>
        <family val="2"/>
        <scheme val="minor"/>
      </rPr>
      <t xml:space="preserve"> Fortalecer la infraestructura tecnológica. </t>
    </r>
    <r>
      <rPr>
        <b/>
        <sz val="11"/>
        <color indexed="8"/>
        <rFont val="Calibri"/>
        <family val="2"/>
      </rPr>
      <t xml:space="preserve">OBJETO: </t>
    </r>
    <r>
      <rPr>
        <sz val="11"/>
        <color theme="1"/>
        <rFont val="Calibri"/>
        <family val="2"/>
        <scheme val="minor"/>
      </rPr>
      <t>Aquisición Sistema de Seguridad Perimetral ( Servicio de Seguridad Informatica y equipo FIREWALL).</t>
    </r>
  </si>
  <si>
    <t>Selección Abreviada - Menor Cuantía</t>
  </si>
  <si>
    <r>
      <rPr>
        <b/>
        <sz val="11"/>
        <color indexed="8"/>
        <rFont val="Calibri"/>
        <family val="2"/>
      </rPr>
      <t>PI :IMPLEMENTACIÓN , SOSTENIBILIDAD Y GESTIÓN DE LAS TICS EN LA SSF BAJO EL MODELO DE ARQUITECTURA EMPRESARIAL (AE) NACIONAL. Actividad:</t>
    </r>
    <r>
      <rPr>
        <sz val="11"/>
        <color theme="1"/>
        <rFont val="Calibri"/>
        <family val="2"/>
        <scheme val="minor"/>
      </rPr>
      <t xml:space="preserve"> Implementar metodologías, procesos e instrumentos de auditoría de TIC como soporte a la función de IVC de la Superintendencia del Subsidio Familiar.  </t>
    </r>
    <r>
      <rPr>
        <b/>
        <sz val="11"/>
        <color indexed="8"/>
        <rFont val="Calibri"/>
        <family val="2"/>
      </rPr>
      <t xml:space="preserve">Objeto: </t>
    </r>
    <r>
      <rPr>
        <sz val="11"/>
        <color theme="1"/>
        <rFont val="Calibri"/>
        <family val="2"/>
        <scheme val="minor"/>
      </rPr>
      <t xml:space="preserve">Realizar Auditoria tecnológica. </t>
    </r>
  </si>
  <si>
    <t>80101604;80101500;80101507</t>
  </si>
  <si>
    <r>
      <rPr>
        <b/>
        <sz val="11"/>
        <color indexed="8"/>
        <rFont val="Calibri"/>
        <family val="2"/>
      </rPr>
      <t>PI - IMPLEMENTACIÓN, SOSTENIBILIDAD Y GESTIÓN DE LAS TICS EN LA SUPERINTENDENCIA DEL SUBSIDIO FAMILIAR BAJO EL MODELO DE ARQUITECTURA EMPRESARIAL (AE), NACIONAL. Actividad:</t>
    </r>
    <r>
      <rPr>
        <sz val="11"/>
        <color indexed="8"/>
        <rFont val="Calibri"/>
        <family val="2"/>
      </rPr>
      <t xml:space="preserve"> Implementar metodologías, procesos e instrumentos de auditoría de TIC como soporte a la función de IVC de la Superintendencia del Subsidio Familiar.</t>
    </r>
    <r>
      <rPr>
        <b/>
        <sz val="11"/>
        <color indexed="8"/>
        <rFont val="Calibri"/>
        <family val="2"/>
      </rPr>
      <t xml:space="preserve"> </t>
    </r>
    <r>
      <rPr>
        <sz val="11"/>
        <color theme="1"/>
        <rFont val="Calibri"/>
        <family val="2"/>
        <scheme val="minor"/>
      </rPr>
      <t xml:space="preserve"> </t>
    </r>
    <r>
      <rPr>
        <b/>
        <sz val="11"/>
        <color indexed="8"/>
        <rFont val="Calibri"/>
        <family val="2"/>
      </rPr>
      <t>Objeto:</t>
    </r>
    <r>
      <rPr>
        <sz val="11"/>
        <color theme="1"/>
        <rFont val="Calibri"/>
        <family val="2"/>
        <scheme val="minor"/>
      </rPr>
      <t xml:space="preserve"> Contratar la  ampliación de controles de ISO:27001, correspondiente a la Cuarta Fase del Plan de Gestión de Seguridad de la Información (PGSI), con la implementación, revisión y mejora continua de los existentes, para el fortalecimiento de la Arquitectura Empresarial de la SSF.</t>
    </r>
  </si>
  <si>
    <r>
      <rPr>
        <b/>
        <sz val="11"/>
        <color indexed="8"/>
        <rFont val="Calibri"/>
        <family val="2"/>
      </rPr>
      <t>PI - MPLEMENTACIÓN, SOSTENIBILIDAD Y GESTIÓN DE LAS TICS EN LA SUPERINTENDENCIA DEL SUBSIDIO FAMILIAR BAJO EL MODELO DE ARQUITECTURA EMPRESARIAL (AE), NACIONAL. Actividad:</t>
    </r>
    <r>
      <rPr>
        <sz val="11"/>
        <color theme="1"/>
        <rFont val="Calibri"/>
        <family val="2"/>
        <scheme val="minor"/>
      </rPr>
      <t xml:space="preserve"> Fortalecer la infraestructura tecnológica. </t>
    </r>
    <r>
      <rPr>
        <b/>
        <sz val="11"/>
        <color indexed="8"/>
        <rFont val="Calibri"/>
        <family val="2"/>
      </rPr>
      <t>Objeto:</t>
    </r>
    <r>
      <rPr>
        <sz val="11"/>
        <color theme="1"/>
        <rFont val="Calibri"/>
        <family val="2"/>
        <scheme val="minor"/>
      </rPr>
      <t xml:space="preserve"> Renovar el licenciamiento del software ISOLUCION de la Superintendencia del Subsidio Familiar y contratar el servicio de actualización, soporte y mantenimiento del aplicativo.</t>
    </r>
  </si>
  <si>
    <r>
      <rPr>
        <b/>
        <sz val="11"/>
        <color indexed="8"/>
        <rFont val="Calibri"/>
        <family val="2"/>
      </rPr>
      <t>PI - IMPLEMENTACIÓN, SOSTENIBILIDAD Y GESTIÓN DE LAS TICS EN LA SUPERINTENDENCIA DEL SUBSIDIO FAMILIAR BAJO EL MODELO DE ARQUITECTURA EMPRESARIAL (AE), NACIONAL. Actividad:</t>
    </r>
    <r>
      <rPr>
        <sz val="11"/>
        <color theme="1"/>
        <rFont val="Calibri"/>
        <family val="2"/>
        <scheme val="minor"/>
      </rPr>
      <t xml:space="preserve"> Sostener  y  actualizar los  componentes  del sistema  Integrado  del Subsidio Familiar. </t>
    </r>
    <r>
      <rPr>
        <b/>
        <sz val="11"/>
        <color indexed="8"/>
        <rFont val="Calibri"/>
        <family val="2"/>
      </rPr>
      <t>Objeto:</t>
    </r>
    <r>
      <rPr>
        <sz val="11"/>
        <color theme="1"/>
        <rFont val="Calibri"/>
        <family val="2"/>
        <scheme val="minor"/>
      </rPr>
      <t xml:space="preserve"> Prestar los servicios de Soporte, mantenimiento SICOF-ERP, parametrización, capacitación y acompañamiento para sistema de información SICOF-ERP bajo NICSP.</t>
    </r>
  </si>
  <si>
    <r>
      <rPr>
        <b/>
        <sz val="11"/>
        <color indexed="8"/>
        <rFont val="Calibri"/>
        <family val="2"/>
      </rPr>
      <t xml:space="preserve">PI - IMPLEMENTACIÓN Y MEJORAMIENTO DEL SISTEMA INTEGRADO DE GESTIÓN DOCUMENTAL DE LA SSF.  Actividad: </t>
    </r>
    <r>
      <rPr>
        <sz val="11"/>
        <color theme="1"/>
        <rFont val="Calibri"/>
        <family val="2"/>
        <scheme val="minor"/>
      </rPr>
      <t xml:space="preserve">Soporte y sostenimiento de la Herramienta tecnológica ESIGNA. </t>
    </r>
    <r>
      <rPr>
        <b/>
        <sz val="11"/>
        <color indexed="8"/>
        <rFont val="Calibri"/>
        <family val="2"/>
      </rPr>
      <t>Objeto:</t>
    </r>
    <r>
      <rPr>
        <sz val="11"/>
        <color theme="1"/>
        <rFont val="Calibri"/>
        <family val="2"/>
        <scheme val="minor"/>
      </rPr>
      <t xml:space="preserve"> Renovación, mantenimiento, Garantía y Asistencia con vigencia de (1) año de las licencias eSigna, de uso Corporativo, sobre la cual está implementado el Sistema de Trámites y Servicios (GTSS) de la Superintendencia del Subsidio Familiar.</t>
    </r>
  </si>
  <si>
    <t>5 Meses</t>
  </si>
  <si>
    <r>
      <rPr>
        <b/>
        <sz val="11"/>
        <color indexed="8"/>
        <rFont val="Calibri"/>
        <family val="2"/>
      </rPr>
      <t>PI: MEJORAMIENTO EN LA CAPACIDAD DE GESTIÓN INSTITUCIONAL, PARA FORTALECER LA INSPECCIÓN, VIGILANCIA Y CONTROL DE LA SUPERINTENDENCIA DEL SUBSIDIO FAMILIAR. Actividad:</t>
    </r>
    <r>
      <rPr>
        <sz val="11"/>
        <color theme="1"/>
        <rFont val="Calibri"/>
        <family val="2"/>
        <scheme val="minor"/>
      </rPr>
      <t xml:space="preserve"> Diseñar, implementar y dar mantenimiento al Plan de gestión ambiental. </t>
    </r>
    <r>
      <rPr>
        <b/>
        <sz val="11"/>
        <color indexed="8"/>
        <rFont val="Calibri"/>
        <family val="2"/>
      </rPr>
      <t>Objeto:</t>
    </r>
    <r>
      <rPr>
        <sz val="11"/>
        <color theme="1"/>
        <rFont val="Calibri"/>
        <family val="2"/>
        <scheme val="minor"/>
      </rPr>
      <t xml:space="preserve"> Contratar la prestación de servicios profesionales para la asesoría y gestión en la Coordinación del Grupo de Gestión Administrativa, con el fin de poner en marcha el Plan de acción de Gestión Ambiental en la Entidad, con fundamento en el Plan de Gestión Ambiental aprobado en la Entidad y sus modificaciones.</t>
    </r>
  </si>
  <si>
    <t>Selección Abreviada - Acuerdo Marco</t>
  </si>
  <si>
    <t>Mayo</t>
  </si>
  <si>
    <t>12 meses</t>
  </si>
  <si>
    <t>Octubre</t>
  </si>
  <si>
    <r>
      <rPr>
        <b/>
        <sz val="11"/>
        <color indexed="8"/>
        <rFont val="Calibri"/>
        <family val="2"/>
      </rPr>
      <t>PI: IMPLEMENTACIÓN Y MEJORAMIENTO DEL SISTEMA INTEGRADO DE GESTIÓN DOCUMENTAL DE LA SSF. Actividad:</t>
    </r>
    <r>
      <rPr>
        <sz val="11"/>
        <color theme="1"/>
        <rFont val="Calibri"/>
        <family val="2"/>
        <scheme val="minor"/>
      </rPr>
      <t xml:space="preserve"> Soporte y sostenimiento de la Herramienta tecnológica ESIGNA. </t>
    </r>
    <r>
      <rPr>
        <b/>
        <sz val="11"/>
        <color indexed="8"/>
        <rFont val="Calibri"/>
        <family val="2"/>
      </rPr>
      <t>Objeto</t>
    </r>
    <r>
      <rPr>
        <sz val="11"/>
        <color theme="1"/>
        <rFont val="Calibri"/>
        <family val="2"/>
        <scheme val="minor"/>
      </rPr>
      <t>: Contratar el Soporte y sostenimiento de la Herramienta tecnologica ESIGNA.</t>
    </r>
  </si>
  <si>
    <t>86101705;80101603</t>
  </si>
  <si>
    <r>
      <rPr>
        <b/>
        <sz val="11"/>
        <color indexed="8"/>
        <rFont val="Calibri"/>
        <family val="2"/>
      </rPr>
      <t xml:space="preserve">PI: IMPLEMENTACIÓN Y MEJORAMIENTO DEL SISTEMA INTEGRADO DE GESTIÓN DOCUMENTAL DE LA SSF. Actividad: </t>
    </r>
    <r>
      <rPr>
        <sz val="11"/>
        <color theme="1"/>
        <rFont val="Calibri"/>
        <family val="2"/>
        <scheme val="minor"/>
      </rPr>
      <t xml:space="preserve">Sostenimiento de las soluciones de Gestión Documental. </t>
    </r>
    <r>
      <rPr>
        <b/>
        <sz val="11"/>
        <color indexed="8"/>
        <rFont val="Calibri"/>
        <family val="2"/>
      </rPr>
      <t xml:space="preserve">Objeto: </t>
    </r>
    <r>
      <rPr>
        <sz val="11"/>
        <color theme="1"/>
        <rFont val="Calibri"/>
        <family val="2"/>
        <scheme val="minor"/>
      </rPr>
      <t xml:space="preserve">Contratar el sostenimiento de las soluciones de Gestión Documental </t>
    </r>
  </si>
  <si>
    <t>Recursos Nación -Funcionamiento</t>
  </si>
  <si>
    <t>Prestar los servicios de apoyo para realizar labores administrativas y logísticas requeridas a fin de contribuir en el cumplimiento a los procesos y procedimientos que se desarrollan en la Delegada para Estudios Especiales y la Evaluación de Proyectos.</t>
  </si>
  <si>
    <t xml:space="preserve">Recursos Nación - Funcionamiento </t>
  </si>
  <si>
    <t>Prestar los servicios profesionales como Contador Público para la preparación e implementación obligatoria de las Normas NICSP al Grupo de Gestión Financiera - Contabilidad, de conformidad con la Política Contable establecida por la Superintendencia del Subsidio Familiar y modificaciones a que haya lugar.</t>
  </si>
  <si>
    <t>Contratar los servicios de apoyo a la gestión en la ejecución del trámite de las notificaciones de los actos administrativos que debe efectuar la Entidad.</t>
  </si>
  <si>
    <t>Contratar la prestación de servicio de un (1) profesional para apoyar en la ejecución del trámite de las notificaciones de los Actos Administrativos que debe efectuar la Entidad.</t>
  </si>
  <si>
    <t>Prestar los servicios profesionales en la Oficina de Control Interno de la Superintendencia del Subsidio Familiar, para apoyar las Auditorías Internas y seguimiento conforme a lo establecido en la normatividad legal vigente.</t>
  </si>
  <si>
    <t>Prestar los servicios profesionales como abogado para apoyar a la Oficina de Protección al Usuario en la construcción e implementación de herramientas, estrategias y mecanismos para lograr una interacción con los usuarios del sistema de Subsidio Familiar, con un enfoque en la integración a la comunidad y a la gestión institucional.</t>
  </si>
  <si>
    <t>Apoyar la Oficina de Protección al Usuario en la organización y revisión de la documentación del área.</t>
  </si>
  <si>
    <t>Contratar la prestación de servicios profesionales para apoyar al Grupo de Gestión de Talento Humano en la elaboración de estudios previos y seguimiento a la ejecución de contratos del Grupo</t>
  </si>
  <si>
    <t>Prestar los servicios profesionales para apoyar al Grupo de Gestión del Talento Humano, en la ejecución del Plan de Bienestar, Plan de Capacitación y el Programa de Clima y Cultura Organizacional de la Superintendencia del Subsidio Familiar.</t>
  </si>
  <si>
    <t>Prestar los servicios profesionales para apoyar al Grupo de Gestión del Talento Humano, en los proceso de nómina y demás actividades del grupo relacionados con temas contables.</t>
  </si>
  <si>
    <t>Recursos Nación - Funcionamiento - Honorarios</t>
  </si>
  <si>
    <t>Prestar los servicios profesionales de apoyo jurídico a la Oficina Asesora Jurídica, con la dedicación y profundización necesaria en temas de derecho administrativo, de habeas data y cobro coactivo para apoyar la defensa judicial, gestionar los expedientes de cobro persuasivo y coactivo, conforme al procedimiento establecido en la herramienta ISOLUCION y a las normas legales vigentes y, con fundamento en la normatividad que regula el actuar de la Superintendencia del Subsidio Familiar.</t>
  </si>
  <si>
    <t>Contratar la prestación de servicios profesionales para el apoyo a la Oficina Asesora Jurídica  en temas de derecho administrativo,  habeas data, defensa judicial,  y actualizar aspectos jurídicos que conlleven la aplicación de la normatividad del subsidio familiar y el funcionamiento de la Entidad.</t>
  </si>
  <si>
    <t>Recursos Nación - Funcionamiento - Gastos Generales</t>
  </si>
  <si>
    <t>Apoyar a la Superintendencia Delegada para la Responsabilidad Administrativa y las Medidas Especiales, como ente de control legal de las Cajas de Compensación Familiar adelantando el trámite y sustanciado jurídicamente las diferentes averiguaciones preliminares e investigaciones de carácter administrativo propios de la dependencia, que se surtan con ocasión a los informes de visita especial y ordinaria.</t>
  </si>
  <si>
    <t>Prestar el servicio profesional a la Superintendencia Delegada para la Responsabilidad Administrativa y las Medidas Especiales en el análisis financiero de los procesos de investigación y preliminares en el cumplimiento de las funciones de inspección, vigilancia y control que le corresponde a esta Delegada.</t>
  </si>
  <si>
    <t>Apoyar a la Superintendencia Delegada para la Responsabilidad Administrativa y las Medidas Especiales, en la sustanciación de los trámites administrativos y procedimientos de registro y control a su cargo y correspondientes a los entes vigilados, así como en el trámite de la sustanciación de las investigaciones administrativas y preliminares.</t>
  </si>
  <si>
    <t>Contratar los servicios profesionales  para apoyar a la Superintendencia Delegada para Responsabilidad Administrativa y las Medidas Especiales en el lineamiento, gestión y tramite sustanciando los diferentes procedimientos administrativos propios de esa dependencia y en cumplimiento  del control legal de los entes vigilados.</t>
  </si>
  <si>
    <t>Contratar la prestación de servicios profesionales para apoyar a la Superintendencia Delegada para la Responsabilidad Administrativa y las Medidas Especiales en el lineamiento, gestión y tramite sustanciando los diferentes procedimientos administrativos, así como las actuaciones relacionadas co el registro y control de los organismos de dirección, administración y fizcalización de las Cajas de Compensación Familiar.</t>
  </si>
  <si>
    <t xml:space="preserve"> :80121700</t>
  </si>
  <si>
    <t xml:space="preserve">Contratar la prestación de servicios profesionales para Apoyar jurícamente a la Superintendencia Delegada para la Responsabilidad Administrativa y las Medidas Especiales  como ente de control de las Cajas de Compensación Familiar, delantando las actividades en el tramites y sustanciando las diferentes averiguaciones preliminares e investigaciones de caracter administrativo  de la Delegada que sean trasladados con ocasión de los informes de visitas especiales u ordinaria, quejas y demás denuncias que sean puestos en conocimiento de la Delegada.                                                                                                                                                                                                                                                                                                                                                                                                                                                                                                                                                                                                             </t>
  </si>
  <si>
    <t>Apoyar a la Superintendencia Delegada para la Responsabilidad Administrativa y las Medidas Especiales en las actuaciones administrativas a cargo de esta Dependencia relacionadas con el control legal sobre las Cajas de Compensación Familiar.</t>
  </si>
  <si>
    <t>Contratarlos servicios profesionales para apoyar a la Superintendencia Delegada para la responsabilidad Administrativa y las medidas especiales en el lineamiento, gestión y trámite sustanciando los diferentes  procedimientos administrativos propios de esa dependencia y en cumplimiento del control legal a los entes vigilados</t>
  </si>
  <si>
    <t>Contratar los servicios profesionales, para apoyar a la Dirección de Gestión Financiera y Contable de la Superintendencia del Subsidio Familiar en la revisión del análisis de los estados financieros, presupuestos de ingresos y egresos, límite máximo de inversión, informes de gestión financieros, balances e informes financieros y contables de las Cajas de Compensación Familiar los cuales permiten a la Superintendencia del Subsidio Familiar analizar la razonabilidad de los recursos recibidos por las Corporaciones, igualmente apoyar en el desarrollo de las actividades que correspondan a la implementación, desarrollo y sostenimiento del Sistema Integrado de Gestión, de acuerdo a lo establecido en los planes y proyectos estratégicos de la Superintendencia.</t>
  </si>
  <si>
    <t>Contratar los servicios profesionales, para apoyar a la Dirección de Gestión Financiera y Contable de la Superintendencia del Subsidio Familiar en la revisión del análisis de los estados financieros, presupuestos de ingresos y egresos, límite máximo de inversión, informes de gestión financieros, balances e informes financieros y contables de las Cajas de Compensación Familiar los cuales permiten a la Superintendencia del Subsidio Familiar analizar la razonabilidad de los recursos recibidos</t>
  </si>
  <si>
    <t>Prestar los servicios profesionales como abogado para brindar acompañamiento al Grupo de Gestión Contractual de la Superintendencia del Subsidio Familiar en materia Contractual y Administrativa.</t>
  </si>
  <si>
    <t>80121600:80121700</t>
  </si>
  <si>
    <t>5 Meses y 15 Días</t>
  </si>
  <si>
    <t>Prestar los servicios profesionales como abogado para apoyar al grupo de gestión contractual de la secretaria general, en todos los tramites jurídicos necesarios de los procesos de contratación asignados y demás actividades administrativas relacionados con los procesos de contratación que adelante la entidad.</t>
  </si>
  <si>
    <t xml:space="preserve">5 Meses  </t>
  </si>
  <si>
    <t>Prestar los servicios profesionales como abogada para apoyar al Grupo de Gestión Contractual de la Secretaría General, endesarrollo de procesos relacionados con las actividades propias de la Gestión Contractua de la Entidad.</t>
  </si>
  <si>
    <t>Contratar los servicios profesionales  requeridos por la Secretaría General de la Entidad para coadyuvar e impulsar las actividades de diagnóstico, levantamiento de información para identificar el proceso actual de contratación, a partir de lo cual y con criterios de mejoramiento, se aporte conocimiento técnico para la reformulación, documentación, mejoramiento y optimización del proceso en la Entidad, con el apoyo de los asesores de la Secretaría y de funcionarios del Grupo de Gestión Contractual. Así mismo obtener servicios profesionales para regular el acceso de estudios del sector y apoyar su desarrollo.</t>
  </si>
  <si>
    <t>Recursos Nación - Funcionamiento</t>
  </si>
  <si>
    <t>9 Meses</t>
  </si>
  <si>
    <t>El contratista arrendador entrega a titulo de arrendamiento a la Superintendencia como arrendatario los inmuebles contenidos en los pisos 15 y 16  del edificio T8  Ciudad Empresarial Sarmiento Angulo, porpiedada horizontal, ubicado en la Av calle 26 # 57-41 Lote A de la ciudad de Bogotá D.C. debidamente acondicionado, dotado con el mobiliario requerido y con las instalaciones  y condiciones necesarios para garantizar unas oficinas funcionales para el funcionamiento de la Sede alterna de la SSF.</t>
  </si>
  <si>
    <t>15 Días</t>
  </si>
  <si>
    <t>Brindar asesoría profesional al Despacho de la Secretaria General en los asuntos de su competencia y de acuerdo con los procesos a cargo tanto en materia contractual como administrativa de acuerdo con el perfil de la contratista.</t>
  </si>
  <si>
    <t>Funcionamiento</t>
  </si>
  <si>
    <t>12 Meses</t>
  </si>
  <si>
    <t>Renovar la suscripción del correo electrónico y servicios conexos Office 365</t>
  </si>
  <si>
    <t>7 Meses</t>
  </si>
  <si>
    <t>Prestar los servicios de apoyo en el proceso de almacén e Inventarios de la Superintendencia del Subsidio Familiar.</t>
  </si>
  <si>
    <t>Apoyar al grupo de Gestión Administrativa y Documental en el diseño de los Planes y Documentos estratégicos del grupo.</t>
  </si>
  <si>
    <t>Prestar los servicios de apoyo al Proceso de Gestión Documental</t>
  </si>
  <si>
    <t>Prestar los servicios de apoyo en el Proceso de Gestión Documental en los procedimientos de Gestión de Correspondencia con el fin de contribuir al logro de los objetivos del Grupo de acuerdo con los criterios de calidad establecidos.</t>
  </si>
  <si>
    <t>Contratar la prestación de servicios para la actualización de las Tablas de Valoración Documental</t>
  </si>
  <si>
    <t>Contratar el servicio de localización, numeración, recarga y mantenimiento de extintores</t>
  </si>
  <si>
    <t>Adquirir el SOAT  para le parque automotor de la Entidad.</t>
  </si>
  <si>
    <t>Adquirir los seguros de vehículos para el parque automotor de la Entidad.</t>
  </si>
  <si>
    <t>Prestar el servicio de custodia y conservación del archivo de la SSF.</t>
  </si>
  <si>
    <t>Contratar el servicio de transporte para los funcionarios de la Entidad.</t>
  </si>
  <si>
    <t>10 Meses</t>
  </si>
  <si>
    <t>Adquirir la prestación de servicio de rastreo y monitoreo vehicular.</t>
  </si>
  <si>
    <t>Contratar la prestación de servicio de vigilancia</t>
  </si>
  <si>
    <t>4 Meses</t>
  </si>
  <si>
    <t>Adquirir fotoconductores y Tonner para las impresores de la Superintendencia del Subsidio Familiar.</t>
  </si>
  <si>
    <t>44101700;
44103100</t>
  </si>
  <si>
    <t>1 Mes</t>
  </si>
  <si>
    <t>14111828;44101700;44103100</t>
  </si>
  <si>
    <t>8 Meses</t>
  </si>
  <si>
    <t>80111600;80111603</t>
  </si>
  <si>
    <t>Contratar la prestación del servicio de mantenimiento preventivo y correctivo con suministro de repuestos y manos de obra para el parque automotor de la SSF</t>
  </si>
  <si>
    <t>Adquirir a través de la Tienda Virtual del Estado Colombiano el suministro de Combustible en la ciudad de Bogotá para cumplir con los desplazamientos de los directivos de la Superintendencia del Subsidio Familiar</t>
  </si>
  <si>
    <t>Adquirir a través de la Tienda Virtual del Estado Colombiano el suministro de tiquetes aéreos a nivel nacional e internacional para los desplazamientos vía aérea de los funcionarios y contratistas de la Superintendencia del Subsidio Familiar.</t>
  </si>
  <si>
    <t>Realizar la publicación de los Actos Administrativos y Documentos expedidos por la Superintendencia del Subsidio Familiar, que requieran divulgación en el Diario Oficial en el 2018</t>
  </si>
  <si>
    <t>Adquirir por medio de la Tienda Virtual del Estado, especificamente el Acuerdo Marco de Precios para el servicio integral de aseo y cafetería de las instalaciones donde funciona la etidad.</t>
  </si>
  <si>
    <t>Datos de contacto del responsable</t>
  </si>
  <si>
    <t>Estado de solicitud de vigencias futuras</t>
  </si>
  <si>
    <t>¿Se requieren vigencias futuras?</t>
  </si>
  <si>
    <t>Valor estimado en la vigencia actual</t>
  </si>
  <si>
    <t>Valor total estimado</t>
  </si>
  <si>
    <t>Fuente de los recursos</t>
  </si>
  <si>
    <t xml:space="preserve">Modalidad de selección </t>
  </si>
  <si>
    <t>Duración estimada del contrato</t>
  </si>
  <si>
    <t>Fecha estimada de inicio de proceso de selección</t>
  </si>
  <si>
    <t>Descripción</t>
  </si>
  <si>
    <t>Códigos UNSPSC</t>
  </si>
  <si>
    <t>Adquirir la Dotación para los funcionarios de la Entidad.</t>
  </si>
  <si>
    <t>2 Meses</t>
  </si>
  <si>
    <t>Adquirir útiles e implementos de Oficina requeridos para el funcionamiento  de la entidad.</t>
  </si>
  <si>
    <t xml:space="preserve">Abril </t>
  </si>
  <si>
    <t xml:space="preserve">Mayo </t>
  </si>
  <si>
    <t>Acuedo Marco</t>
  </si>
  <si>
    <r>
      <rPr>
        <b/>
        <sz val="11"/>
        <rFont val="Calibri"/>
        <family val="2"/>
      </rPr>
      <t xml:space="preserve">PI :IMPLEMENTACIÓN , SOSTENIBILIDAD Y GESTIÓN DE LAS TICS EN LA SSF BAJO EL MODELO DE ARQUITECTURA EMPRESARIAL (AE) NACIONAL. SUBPROYECTO: </t>
    </r>
    <r>
      <rPr>
        <sz val="11"/>
        <rFont val="Calibri"/>
        <family val="2"/>
      </rPr>
      <t xml:space="preserve">Fortalecer la infraestructura tecnológica. </t>
    </r>
    <r>
      <rPr>
        <b/>
        <sz val="11"/>
        <rFont val="Calibri"/>
        <family val="2"/>
      </rPr>
      <t>OBJETO:</t>
    </r>
    <r>
      <rPr>
        <sz val="11"/>
        <rFont val="Calibri"/>
        <family val="2"/>
      </rPr>
      <t xml:space="preserve"> Renovar licenciamiento  y soporte correo electrónico Microsoft365.</t>
    </r>
  </si>
  <si>
    <r>
      <rPr>
        <b/>
        <sz val="11"/>
        <color indexed="8"/>
        <rFont val="Calibri"/>
        <family val="2"/>
      </rPr>
      <t>PI: DESARROLLO DE COMPETENCIAS TÉCNICAS Y COMPORTAMENTALES DE LOS FUNCIONARIOS DE LA SUPERINTENDENCIA DEL SUBSIDIO FAMILIAR. Actividad 1:</t>
    </r>
    <r>
      <rPr>
        <sz val="11"/>
        <color theme="1"/>
        <rFont val="Calibri"/>
        <family val="2"/>
        <scheme val="minor"/>
      </rPr>
      <t xml:space="preserve"> Diagnósticar, definir y socializar las estrategias de intervención para reduccción de brechas en clima y cultura organizacional. </t>
    </r>
    <r>
      <rPr>
        <b/>
        <sz val="11"/>
        <color indexed="8"/>
        <rFont val="Calibri"/>
        <family val="2"/>
      </rPr>
      <t>Actividad 2:</t>
    </r>
    <r>
      <rPr>
        <sz val="11"/>
        <color theme="1"/>
        <rFont val="Calibri"/>
        <family val="2"/>
        <scheme val="minor"/>
      </rPr>
      <t xml:space="preserve"> Organizar e implementar la política sobre la seguridad y saud en el trabajo. </t>
    </r>
    <r>
      <rPr>
        <b/>
        <sz val="11"/>
        <color indexed="8"/>
        <rFont val="Calibri"/>
        <family val="2"/>
      </rPr>
      <t xml:space="preserve">Objeto: </t>
    </r>
    <r>
      <rPr>
        <sz val="11"/>
        <color theme="1"/>
        <rFont val="Calibri"/>
        <family val="2"/>
        <scheme val="minor"/>
      </rPr>
      <t>Prestar los servicios profesionales y de apoyo a la gestión en la ejecución del programa de Clima y Cultura Organizacional y a la implementación del Sistema de Gestión de Seguridad y Salud en el Trabajo dirigidos a los funcionarios de la Superintendencia del Subsidio Familiar.</t>
    </r>
  </si>
  <si>
    <t>6 MESES</t>
  </si>
  <si>
    <r>
      <t xml:space="preserve">PI: </t>
    </r>
    <r>
      <rPr>
        <b/>
        <sz val="11"/>
        <color rgb="FF000000"/>
        <rFont val="Calibri"/>
        <family val="2"/>
        <scheme val="minor"/>
      </rPr>
      <t>FORTALECIMIENTO EN LA DIVULGACION Y MANEJO DE LAS COMUNICACIONE DE LA SUPERINTENDENCIA DE SUBSIDIO FAMILIAR .  OBJETO:</t>
    </r>
    <r>
      <rPr>
        <sz val="11"/>
        <color rgb="FF000000"/>
        <rFont val="Calibri"/>
        <family val="2"/>
        <scheme val="minor"/>
      </rPr>
      <t xml:space="preserve"> Crear, producir y emitir mensajes publicitarios en radio y en los canales regionales de televisión para divulgar y socializar las funciones de Inspección, Vigilancia y Control de la Superintendencia del Subsidio Familiar; los Derechos y Deberes de los afiliados frente al Sistema de Subsidio Familiar y la Audiencia Pública de Rendición de Cuentas.</t>
    </r>
  </si>
  <si>
    <r>
      <rPr>
        <b/>
        <sz val="11"/>
        <color indexed="8"/>
        <rFont val="Calibri"/>
        <family val="2"/>
      </rPr>
      <t>PI: MEJORAMIENTO EN LA CAPACIDAD DE GESTIÓN INSTITUCIONAL, PARA FORTALECER LA INSPECCIÓN, VIGILANCIA Y CONTROL DE LA SUPERINTENDENCIA DEL SUBSIDIO FAMILIAR. Actividad:</t>
    </r>
    <r>
      <rPr>
        <sz val="11"/>
        <color theme="1"/>
        <rFont val="Calibri"/>
        <family val="2"/>
        <scheme val="minor"/>
      </rPr>
      <t xml:space="preserve"> Diseñar planes y programas para la ejecución de los lineamientos de política sobre el sistema de inspección, vigilancia y control y el fortalecimiento del actuar a nivel territorial  y mantenimientos de las mismas. </t>
    </r>
    <r>
      <rPr>
        <b/>
        <sz val="11"/>
        <color indexed="8"/>
        <rFont val="Calibri"/>
        <family val="2"/>
      </rPr>
      <t>Objeto:</t>
    </r>
    <r>
      <rPr>
        <sz val="11"/>
        <color theme="1"/>
        <rFont val="Calibri"/>
        <family val="2"/>
        <scheme val="minor"/>
      </rPr>
      <t xml:space="preserve"> Contratar la prestación de servicios profesionaes en la Superintendencia Delegada para Estudios Especiales y la Evaluación de Proyectos, a fin de generar lineamientos, mecanismos y procedimienos que contribuyan con el mejoramiento de la inspección, vigilancia y control de los planes, programas y proyectos de inversión presentados por las Cajas de Compensación Familiar.</t>
    </r>
  </si>
  <si>
    <r>
      <rPr>
        <b/>
        <sz val="11"/>
        <color indexed="8"/>
        <rFont val="Calibri"/>
        <family val="2"/>
      </rPr>
      <t>PI: MEJORAMIENTO EN LA CAPACIDAD DE GESTIÓN INSTITUCIONAL, PARA FORTALECER LA INSPECCIÓN, VIGILANCIA Y CONTROL DE LA SUPERINTENDENCIA DEL SUBSIDIO FAMILIAR. Actividad:</t>
    </r>
    <r>
      <rPr>
        <sz val="11"/>
        <color theme="1"/>
        <rFont val="Calibri"/>
        <family val="2"/>
        <scheme val="minor"/>
      </rPr>
      <t xml:space="preserve"> Diseñar planes y programas para la ejecución de los lineamientos de política sobre el sistema de inspección, vigilancia y control y el fortalecimiento del actuar a nivel territorial  y mantenimientos de las mismas. </t>
    </r>
    <r>
      <rPr>
        <b/>
        <sz val="11"/>
        <color indexed="8"/>
        <rFont val="Calibri"/>
        <family val="2"/>
      </rPr>
      <t>Objeto:</t>
    </r>
    <r>
      <rPr>
        <sz val="11"/>
        <color theme="1"/>
        <rFont val="Calibri"/>
        <family val="2"/>
        <scheme val="minor"/>
      </rPr>
      <t xml:space="preserve"> Contratar la prestación de servicios profesionales en la Superintendencia Delegada para Estudios Especiales y la Evaluación de Proyectos, a fin de generar lineamientos, mecanismos y procedimientos que contribuyan con el mejoramiento de la Inspección, Vigilancia y Control de los Planes, Programas y proyectos de inversión presentados por las Cajas de Compensación Familiar.</t>
    </r>
  </si>
  <si>
    <r>
      <rPr>
        <b/>
        <sz val="11"/>
        <color indexed="8"/>
        <rFont val="Calibri"/>
        <family val="2"/>
      </rPr>
      <t>PI: MEJORAMIENTO EN LA CAPACIDAD DE GESTIÓN INSTITUCIONAL, PARA FORTALECER LA INSPECCIÓN, VIGILANCIA Y CONTROL DE LA SUPERINTENDENCIA DEL SUBSIDIO FAMILIAR. Actividad:</t>
    </r>
    <r>
      <rPr>
        <sz val="11"/>
        <color theme="1"/>
        <rFont val="Calibri"/>
        <family val="2"/>
        <scheme val="minor"/>
      </rPr>
      <t xml:space="preserve"> Diseñar planes y programas para la ejecución de los lineamientos de política sobre el sistema de inspección, vigilancia y control y el fortalecimiento del actuar a nivel territorial  y mantenimientos de las mismas.</t>
    </r>
    <r>
      <rPr>
        <b/>
        <sz val="11"/>
        <color indexed="8"/>
        <rFont val="Calibri"/>
        <family val="2"/>
      </rPr>
      <t xml:space="preserve"> Objeto: </t>
    </r>
    <r>
      <rPr>
        <sz val="11"/>
        <color theme="1"/>
        <rFont val="Calibri"/>
        <family val="2"/>
        <scheme val="minor"/>
      </rPr>
      <t>Contratar la prestación de servicios profesionales en la Superintendencia Delegada para Estudios Especiales y la Evaluación de Proyectos, a fin de generar lineamientos, mecanismos y procedimientos que contribuyan con el mejoramiento de la inspección, vigilancia y control de los planes, programas y proyectos de inversión presentados por las Cajas de Compensación Familiar.</t>
    </r>
  </si>
  <si>
    <r>
      <rPr>
        <b/>
        <sz val="11"/>
        <color indexed="8"/>
        <rFont val="Calibri"/>
        <family val="2"/>
      </rPr>
      <t>PI: MEJORAMIENTO EN LA CAPACIDAD DE GESTIÓN INSTITUCIONAL, PARA FORTALECER LA INSPECCIÓN, VIGILANCIA Y CONTROL DE LA SUPERINTENDENCIA DEL SUBSIDIO FAMILIAR. Actividad</t>
    </r>
    <r>
      <rPr>
        <sz val="11"/>
        <color theme="1"/>
        <rFont val="Calibri"/>
        <family val="2"/>
        <scheme val="minor"/>
      </rPr>
      <t xml:space="preserve">: Diseñar planes y programas para la ejecución de los lineamientos de política sobre el sistema de inspección, vigilancia y control y el fortalecimiento del actuar a nivel territorial  y mantenimientos de las mismas. </t>
    </r>
    <r>
      <rPr>
        <b/>
        <sz val="11"/>
        <color indexed="8"/>
        <rFont val="Calibri"/>
        <family val="2"/>
      </rPr>
      <t>Objeto:</t>
    </r>
    <r>
      <rPr>
        <sz val="11"/>
        <color theme="1"/>
        <rFont val="Calibri"/>
        <family val="2"/>
        <scheme val="minor"/>
      </rPr>
      <t xml:space="preserve"> Contratar la prestación de servicios profesionales en la Superintendencia Delegada para Estudios Especiales y la Evaluación de Proyectos, a fin de generar lineamientos, mecanismos y procedimientos que contribuyan con el mejoramiento de la inspección, vigilancia y control de los planes, programas y proyectos de inversión presentados por las Cajas de Compensación Familiar.</t>
    </r>
  </si>
  <si>
    <t>90141500
90141517
901515
901517
931415
931417</t>
  </si>
  <si>
    <t xml:space="preserve">Recurso Nacion:
Funciomamiento e Inversión. </t>
  </si>
  <si>
    <t>Contratacion Directa</t>
  </si>
  <si>
    <t xml:space="preserve">Recurso Nacion:
Inversión. </t>
  </si>
  <si>
    <t>Adquirir por el sistema de bonos educativos, implementos que fortalezcan la formación educativa para los hijos de los funcionarios de la Superintendencia del Subsidio Familiar que se encuentran en formación académica (desde pre-escolar hasta profesional).</t>
  </si>
  <si>
    <r>
      <t xml:space="preserve">$            </t>
    </r>
    <r>
      <rPr>
        <b/>
        <sz val="10"/>
        <color rgb="FF000000"/>
        <rFont val="Times New Roman"/>
        <family val="1"/>
      </rPr>
      <t>44.845.945</t>
    </r>
    <r>
      <rPr>
        <sz val="12"/>
        <color rgb="FF000000"/>
        <rFont val="Calibri"/>
        <family val="2"/>
        <scheme val="minor"/>
      </rPr>
      <t> </t>
    </r>
  </si>
  <si>
    <t>$           44.845.945 </t>
  </si>
  <si>
    <t>Selección Abreviada</t>
  </si>
  <si>
    <t>12  Meses</t>
  </si>
  <si>
    <t>PI :IMPLEMENTACIÓN , SOSTENIBILIDAD Y GESTIÓN DE LAS TICS EN LA SSF BAJO EL MODELO DE ARQUITECTURA EMPRESARIAL (AE) NACIONAL. SUBPROYECTO:  Optimizar la gestión de los datos. OBJETO:Desarrollar un proyecto XBRL. Revisar y ajustar las taxonomías XBRL; publicar las taxonomías; para el sistema Sirevac.</t>
  </si>
  <si>
    <t>PI :IMPLEMENTACIÓN , SOSTENIBILIDAD Y GESTIÓN DE LAS TICS EN LA SSF BAJO EL MODELO DE ARQUITECTURA EMPRESARIAL (AE) NACIONAL. SUBPROYECTO:  Diseñar e Implementar procesos de gobernabilidad de las TIC. OBJETO:Contratacion de procedimientos de Gobierno de TI en el marco de AE. Procesos, procedimientos, normas de organizar y gerenciar TIC en la entidad.</t>
  </si>
  <si>
    <t xml:space="preserve">PI :IMPLEMENTACIÓN , SOSTENIBILIDAD Y GESTIÓN DE LAS TICS EN LA SSF BAJO EL MODELO DE ARQUITECTURA EMPRESARIAL (AE) NACIONAL. SUBPROYECTO:  Optimizar la gestión de los datos. OBJETO:Optimizacion y mejoramiento SIREVAC, contratación  casa de software y/o administración de la Operación </t>
  </si>
  <si>
    <t xml:space="preserve">PI:MPLEMENTACIÓN , SOSTENIBILIDAD Y GESTIÓN DE LAS TICS EN LA SSF BAJO EL MODELO DE ARQUITECTURA EMPRESARIAL (AE) NACIONAL. OBJETO:  CONTRATAR LA RENOVACION DE LICENCIAMIENTO SQL SERVER Y HERRAMIENTAS OFIMATICAS MICROSOFT PARA A SUPERINTENDENCIA DEL SUBSIDIO FAMILIAR </t>
  </si>
  <si>
    <r>
      <t xml:space="preserve">PI: </t>
    </r>
    <r>
      <rPr>
        <b/>
        <sz val="11"/>
        <color theme="1"/>
        <rFont val="Calibri"/>
        <family val="2"/>
        <scheme val="minor"/>
      </rPr>
      <t xml:space="preserve">DESARROLLO DE COMPETENCIAS TÉCNICAS Y COMPORTAMENTALES DE LOS FUNCIONARIOS DE LA SUPERINTENDENCIA DEL SUBSIDIO FAMILIAR. OBJETIVO ESPECIFICO.  LOGRAR UN CLIMA Y CULTURA ORGANIZACIONAL EN LA ENTIDAD QUE BRINDE UN AMBIENTE LABORAL PROPICIO PARA EL DESEMPEÑO Y PRODUCTIVIDAD LABORAL DE LOS FUNCIONARIOS. </t>
    </r>
    <r>
      <rPr>
        <sz val="11"/>
        <color theme="1"/>
        <rFont val="Calibri"/>
        <family val="2"/>
        <scheme val="minor"/>
      </rPr>
      <t xml:space="preserve">Objeto:  Contratar los servicios de logística que demanda el traslado,  inscripción y participación de funcionarios de la Superintendencia en  los Juegos Deportivos  Intercajas de la Cofraternidad  2018, a realizarse en la ciudad de Armenia, atendiendo las diferentes disciplinas deportivas  en las que competirán.  </t>
    </r>
  </si>
  <si>
    <r>
      <t xml:space="preserve">PI: </t>
    </r>
    <r>
      <rPr>
        <b/>
        <sz val="11"/>
        <rFont val="Calibri"/>
        <family val="2"/>
        <scheme val="minor"/>
      </rPr>
      <t xml:space="preserve">DESARROLLO DE COMPETENCIAS TÉCNICAS Y COMPORTAMENTALES DE LOS FUNCIONARIOS DE LA SUPERINTENDENCIA DEL SUBSIDIO FAMILIAR. OBJETIVO ESPECIFICO.  LOGRAR UN CLIMA Y CULTURA ORGANIZACIONAL EN LA ENTIDAD QUE BRINDE UN AMBIENTE LABORAL PROPICIO PARA EL DESEMPEÑO Y PRODUCTIVIDAD LABORAL DE LOS FUNCIONARIOS. </t>
    </r>
    <r>
      <rPr>
        <sz val="11"/>
        <rFont val="Calibri"/>
        <family val="2"/>
        <scheme val="minor"/>
      </rPr>
      <t>Objeto:  Desarrollar el Plan de Bienestar e Incentivos dirigido a los funcionarios de  la Superintendencia, de acuerdo con los requerimientos de la entidad.</t>
    </r>
  </si>
  <si>
    <t>Funcionamiento.</t>
  </si>
  <si>
    <r>
      <t>PI:</t>
    </r>
    <r>
      <rPr>
        <b/>
        <sz val="11"/>
        <rFont val="Calibri"/>
        <family val="2"/>
        <scheme val="minor"/>
      </rPr>
      <t xml:space="preserve"> DESARROLLO DE COMPETENCIAS TÉCNICAS Y COMPORTAMENTALES DE LOS FUNCIONARIOS DE LA SUPERINTENDENCIA DEL SUBSIDIO FAMILIAR. OBJETIVO ESPECIFICO GESTIONAR EL ENTRENAMIENTO EN EL PUESTO DE TRABAJO Y PROFESIONALIZACION  DE LOS SERVIDORES PUBLICOS GARANTIZANDO LA PARTICIPACIÓN EN PROGRAMAS DE FORMACION Y CAPACITACION</t>
    </r>
    <r>
      <rPr>
        <sz val="11"/>
        <rFont val="Calibri"/>
        <family val="2"/>
        <scheme val="minor"/>
      </rPr>
      <t xml:space="preserve">. Objeto:  Desarrollar el Plan de Capacitación de la Superintendencia del Subsidio Familiar dirigido a sus funcionarios, de acuerdo con los requerimientos, temas contemplados dentro del mismo,  modalidades   y demás necesidades de la entidad, en materia de capacitación. 
CAPACITACION </t>
    </r>
  </si>
  <si>
    <r>
      <rPr>
        <b/>
        <sz val="11"/>
        <color indexed="8"/>
        <rFont val="Calibri"/>
        <family val="2"/>
      </rPr>
      <t>PI - IMPLEMENTACIÓN, SOSTENIBILIDAD Y GESTIÓN DE LAS TICS EN LA SUPERINTENDENCIA DEL SUBSIDIO FAMILIAR BAJO EL MODELO DE ARQUITECTURA EMPRESARIAL (AE), NACIONAL. Actividad:</t>
    </r>
    <r>
      <rPr>
        <sz val="11"/>
        <color theme="1"/>
        <rFont val="Calibri"/>
        <family val="2"/>
        <scheme val="minor"/>
      </rPr>
      <t xml:space="preserve"> Fortalecer la infraestructura tecnológica. </t>
    </r>
    <r>
      <rPr>
        <b/>
        <sz val="11"/>
        <color indexed="8"/>
        <rFont val="Calibri"/>
        <family val="2"/>
      </rPr>
      <t>Objeto:</t>
    </r>
    <r>
      <rPr>
        <sz val="11"/>
        <color theme="1"/>
        <rFont val="Calibri"/>
        <family val="2"/>
        <scheme val="minor"/>
      </rPr>
      <t xml:space="preserve"> Prestar el servicio de soporte y mantenimiento del sistema NEON - Aplicativo de almacén, Inventarios y Compras de la Superintendencia del Subsidio Familiar para el año 2018.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</si>
</sst>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quot;$&quot;\ * #,##0.00_);_(&quot;$&quot;\ * \(#,##0.00\);_(&quot;$&quot;\ * &quot;-&quot;??_);_(@_)"/>
    <numFmt numFmtId="165" formatCode="_-&quot;$&quot;* #,##0_-;\-&quot;$&quot;* #,##0_-;_-&quot;$&quot;* &quot;-&quot;??_-;_-@_-"/>
    <numFmt numFmtId="166" formatCode="_(&quot;$&quot;\ * #,##0_);_(&quot;$&quot;\ * \(#,##0\);_(&quot;$&quot;\ * &quot;-&quot;??_);_(@_)"/>
  </numFmts>
  <fonts count="1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1"/>
      <color indexed="8"/>
      <name val="Calibri"/>
      <family val="2"/>
    </font>
    <font>
      <sz val="11"/>
      <name val="Calibri"/>
      <family val="2"/>
      <scheme val="minor"/>
    </font>
    <font>
      <b/>
      <sz val="11"/>
      <name val="Calibri"/>
      <family val="2"/>
    </font>
    <font>
      <sz val="11"/>
      <name val="Calibri"/>
      <family val="2"/>
    </font>
    <font>
      <sz val="11"/>
      <color indexed="8"/>
      <name val="Calibri"/>
      <family val="2"/>
    </font>
    <font>
      <sz val="11"/>
      <color rgb="FF000000"/>
      <name val="Calibri"/>
      <family val="2"/>
      <scheme val="minor"/>
    </font>
    <font>
      <b/>
      <sz val="11"/>
      <color rgb="FF000000"/>
      <name val="Calibri"/>
      <family val="2"/>
      <scheme val="minor"/>
    </font>
    <font>
      <sz val="12"/>
      <color rgb="FF000000"/>
      <name val="Calibri"/>
      <family val="2"/>
      <scheme val="minor"/>
    </font>
    <font>
      <b/>
      <sz val="10"/>
      <color rgb="FF000000"/>
      <name val="Times New Roman"/>
      <family val="1"/>
    </font>
    <font>
      <sz val="10"/>
      <color theme="1"/>
      <name val="Arial"/>
      <family val="2"/>
    </font>
    <font>
      <b/>
      <sz val="11"/>
      <name val="Calibri"/>
      <family val="2"/>
      <scheme val="minor"/>
    </font>
  </fonts>
  <fills count="5">
    <fill>
      <patternFill patternType="none"/>
    </fill>
    <fill>
      <patternFill patternType="gray125"/>
    </fill>
    <fill>
      <patternFill patternType="solid">
        <fgColor theme="4"/>
      </patternFill>
    </fill>
    <fill>
      <patternFill patternType="solid">
        <fgColor theme="3" tint="0.39997558519241921"/>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164" fontId="1" fillId="0" borderId="0" applyFont="0" applyFill="0" applyBorder="0" applyAlignment="0" applyProtection="0"/>
    <xf numFmtId="0" fontId="4" fillId="2" borderId="0" applyNumberFormat="0" applyBorder="0" applyAlignment="0" applyProtection="0"/>
  </cellStyleXfs>
  <cellXfs count="23">
    <xf numFmtId="0" fontId="0" fillId="0" borderId="0" xfId="0"/>
    <xf numFmtId="0" fontId="0" fillId="0" borderId="1" xfId="0" applyFill="1" applyBorder="1" applyAlignment="1">
      <alignment horizontal="left" vertical="center" wrapText="1"/>
    </xf>
    <xf numFmtId="0" fontId="0" fillId="0" borderId="1" xfId="0" applyFill="1" applyBorder="1" applyAlignment="1">
      <alignment horizontal="center" vertical="center" wrapText="1"/>
    </xf>
    <xf numFmtId="165" fontId="0" fillId="0" borderId="1" xfId="0" applyNumberFormat="1" applyFill="1" applyBorder="1" applyAlignment="1">
      <alignment horizontal="right" vertical="center" wrapText="1"/>
    </xf>
    <xf numFmtId="166" fontId="1" fillId="0" borderId="1" xfId="1" applyNumberFormat="1" applyFont="1" applyFill="1" applyBorder="1" applyAlignment="1">
      <alignment horizontal="left" vertical="center" wrapText="1"/>
    </xf>
    <xf numFmtId="165" fontId="1" fillId="0" borderId="1" xfId="1"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166" fontId="6" fillId="0" borderId="1" xfId="1" applyNumberFormat="1" applyFont="1" applyFill="1" applyBorder="1" applyAlignment="1">
      <alignment horizontal="left" vertical="center" wrapText="1"/>
    </xf>
    <xf numFmtId="165" fontId="6" fillId="0" borderId="1" xfId="0" applyNumberFormat="1" applyFont="1" applyFill="1" applyBorder="1" applyAlignment="1">
      <alignment horizontal="right" vertical="center" wrapText="1"/>
    </xf>
    <xf numFmtId="0" fontId="2" fillId="3" borderId="1" xfId="2" applyFont="1" applyFill="1" applyBorder="1" applyAlignment="1">
      <alignment horizontal="center" vertical="center" wrapText="1"/>
    </xf>
    <xf numFmtId="0" fontId="8" fillId="0" borderId="1" xfId="0" applyFont="1" applyFill="1" applyBorder="1" applyAlignment="1">
      <alignment horizontal="justify" vertical="center" wrapText="1"/>
    </xf>
    <xf numFmtId="0" fontId="0" fillId="0" borderId="1" xfId="0" applyBorder="1"/>
    <xf numFmtId="0" fontId="10" fillId="0" borderId="1" xfId="0" applyFont="1" applyBorder="1" applyAlignment="1">
      <alignment horizontal="justify" vertical="top"/>
    </xf>
    <xf numFmtId="0" fontId="0" fillId="4" borderId="1" xfId="0" applyFill="1" applyBorder="1" applyAlignment="1">
      <alignment horizontal="center" vertical="center" wrapText="1"/>
    </xf>
    <xf numFmtId="0" fontId="0" fillId="0" borderId="1" xfId="0" applyFill="1" applyBorder="1" applyAlignment="1">
      <alignment horizontal="justify" vertical="center" wrapText="1"/>
    </xf>
    <xf numFmtId="0" fontId="0" fillId="0" borderId="1" xfId="0" applyBorder="1" applyAlignment="1">
      <alignment horizontal="justify" vertical="top" wrapText="1"/>
    </xf>
    <xf numFmtId="0" fontId="6" fillId="0" borderId="1" xfId="0" applyFont="1" applyFill="1" applyBorder="1" applyAlignment="1">
      <alignment horizontal="justify" vertical="center" wrapText="1"/>
    </xf>
    <xf numFmtId="0" fontId="6"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14" fillId="0" borderId="1" xfId="0" applyNumberFormat="1" applyFont="1" applyFill="1" applyBorder="1" applyAlignment="1">
      <alignment horizontal="left" vertical="top" wrapText="1"/>
    </xf>
    <xf numFmtId="0" fontId="14" fillId="4" borderId="1" xfId="0" applyFont="1" applyFill="1" applyBorder="1" applyAlignment="1">
      <alignment horizontal="left" vertical="center"/>
    </xf>
    <xf numFmtId="165" fontId="6" fillId="0" borderId="2" xfId="0" applyNumberFormat="1" applyFont="1" applyFill="1" applyBorder="1" applyAlignment="1">
      <alignment horizontal="right" vertical="center" wrapText="1"/>
    </xf>
    <xf numFmtId="0" fontId="6" fillId="0" borderId="1" xfId="0" applyFont="1" applyBorder="1" applyAlignment="1">
      <alignment horizontal="justify" vertical="top" wrapText="1"/>
    </xf>
  </cellXfs>
  <cellStyles count="3">
    <cellStyle name="Énfasis1" xfId="2" builtinId="29"/>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6"/>
  <sheetViews>
    <sheetView tabSelected="1" topLeftCell="A124" zoomScale="50" zoomScaleNormal="50" workbookViewId="0">
      <selection activeCell="B127" sqref="B127"/>
    </sheetView>
  </sheetViews>
  <sheetFormatPr baseColWidth="10" defaultRowHeight="15" x14ac:dyDescent="0.25"/>
  <cols>
    <col min="1" max="1" width="16" customWidth="1"/>
    <col min="2" max="2" width="87.28515625" customWidth="1"/>
    <col min="3" max="3" width="14.42578125" customWidth="1"/>
    <col min="4" max="4" width="14.28515625" customWidth="1"/>
    <col min="5" max="5" width="14.140625" customWidth="1"/>
    <col min="6" max="6" width="17.140625" customWidth="1"/>
    <col min="7" max="7" width="19.42578125" customWidth="1"/>
    <col min="8" max="8" width="19.140625" customWidth="1"/>
    <col min="9" max="10" width="13.42578125" customWidth="1"/>
    <col min="11" max="11" width="39.42578125" customWidth="1"/>
    <col min="12" max="12" width="16" customWidth="1"/>
  </cols>
  <sheetData>
    <row r="1" spans="1:11" ht="60" customHeight="1" x14ac:dyDescent="0.25">
      <c r="A1" s="9" t="s">
        <v>179</v>
      </c>
      <c r="B1" s="9" t="s">
        <v>178</v>
      </c>
      <c r="C1" s="9" t="s">
        <v>177</v>
      </c>
      <c r="D1" s="9" t="s">
        <v>176</v>
      </c>
      <c r="E1" s="9" t="s">
        <v>175</v>
      </c>
      <c r="F1" s="9" t="s">
        <v>174</v>
      </c>
      <c r="G1" s="9" t="s">
        <v>173</v>
      </c>
      <c r="H1" s="9" t="s">
        <v>172</v>
      </c>
      <c r="I1" s="9" t="s">
        <v>171</v>
      </c>
      <c r="J1" s="9" t="s">
        <v>170</v>
      </c>
      <c r="K1" s="9" t="s">
        <v>169</v>
      </c>
    </row>
    <row r="2" spans="1:11" ht="60" x14ac:dyDescent="0.25">
      <c r="A2" s="1">
        <v>76111501</v>
      </c>
      <c r="B2" s="14" t="s">
        <v>168</v>
      </c>
      <c r="C2" s="2" t="s">
        <v>6</v>
      </c>
      <c r="D2" s="1" t="s">
        <v>154</v>
      </c>
      <c r="E2" s="1" t="s">
        <v>66</v>
      </c>
      <c r="F2" s="1" t="s">
        <v>116</v>
      </c>
      <c r="G2" s="8">
        <v>222540303.47999999</v>
      </c>
      <c r="H2" s="8">
        <v>222540303.47999999</v>
      </c>
      <c r="I2" s="2" t="s">
        <v>49</v>
      </c>
      <c r="J2" s="2" t="s">
        <v>48</v>
      </c>
      <c r="K2" s="1" t="s">
        <v>0</v>
      </c>
    </row>
    <row r="3" spans="1:11" ht="60" x14ac:dyDescent="0.25">
      <c r="A3" s="1">
        <v>55101519</v>
      </c>
      <c r="B3" s="14" t="s">
        <v>167</v>
      </c>
      <c r="C3" s="2" t="s">
        <v>6</v>
      </c>
      <c r="D3" s="1" t="s">
        <v>5</v>
      </c>
      <c r="E3" s="1" t="s">
        <v>4</v>
      </c>
      <c r="F3" s="1" t="s">
        <v>116</v>
      </c>
      <c r="G3" s="3">
        <v>10000000</v>
      </c>
      <c r="H3" s="3">
        <v>10000000</v>
      </c>
      <c r="I3" s="2" t="s">
        <v>49</v>
      </c>
      <c r="J3" s="2" t="s">
        <v>48</v>
      </c>
      <c r="K3" s="1" t="s">
        <v>0</v>
      </c>
    </row>
    <row r="4" spans="1:11" ht="60" x14ac:dyDescent="0.25">
      <c r="A4" s="1">
        <v>78111500</v>
      </c>
      <c r="B4" s="14" t="s">
        <v>166</v>
      </c>
      <c r="C4" s="2" t="s">
        <v>6</v>
      </c>
      <c r="D4" s="1" t="s">
        <v>162</v>
      </c>
      <c r="E4" s="1" t="s">
        <v>66</v>
      </c>
      <c r="F4" s="1" t="s">
        <v>116</v>
      </c>
      <c r="G4" s="3">
        <v>150000000</v>
      </c>
      <c r="H4" s="3">
        <v>150000000</v>
      </c>
      <c r="I4" s="2" t="s">
        <v>49</v>
      </c>
      <c r="J4" s="2" t="s">
        <v>48</v>
      </c>
      <c r="K4" s="1" t="s">
        <v>0</v>
      </c>
    </row>
    <row r="5" spans="1:11" ht="60" x14ac:dyDescent="0.25">
      <c r="A5" s="1">
        <v>78181701</v>
      </c>
      <c r="B5" s="14" t="s">
        <v>165</v>
      </c>
      <c r="C5" s="2" t="s">
        <v>6</v>
      </c>
      <c r="D5" s="1" t="s">
        <v>5</v>
      </c>
      <c r="E5" s="1" t="s">
        <v>66</v>
      </c>
      <c r="F5" s="1" t="s">
        <v>116</v>
      </c>
      <c r="G5" s="3">
        <v>30000000</v>
      </c>
      <c r="H5" s="3">
        <v>30000000</v>
      </c>
      <c r="I5" s="2" t="s">
        <v>49</v>
      </c>
      <c r="J5" s="2" t="s">
        <v>48</v>
      </c>
      <c r="K5" s="1" t="s">
        <v>0</v>
      </c>
    </row>
    <row r="6" spans="1:11" ht="60" x14ac:dyDescent="0.25">
      <c r="A6" s="1">
        <v>78181500</v>
      </c>
      <c r="B6" s="14" t="s">
        <v>164</v>
      </c>
      <c r="C6" s="2" t="s">
        <v>67</v>
      </c>
      <c r="D6" s="1" t="s">
        <v>136</v>
      </c>
      <c r="E6" s="1" t="s">
        <v>85</v>
      </c>
      <c r="F6" s="1" t="s">
        <v>135</v>
      </c>
      <c r="G6" s="3">
        <v>30000000</v>
      </c>
      <c r="H6" s="3">
        <v>30000000</v>
      </c>
      <c r="I6" s="2" t="s">
        <v>2</v>
      </c>
      <c r="J6" s="2" t="s">
        <v>1</v>
      </c>
      <c r="K6" s="1" t="s">
        <v>0</v>
      </c>
    </row>
    <row r="7" spans="1:11" ht="60" x14ac:dyDescent="0.25">
      <c r="A7" s="1" t="s">
        <v>163</v>
      </c>
      <c r="B7" s="14" t="s">
        <v>180</v>
      </c>
      <c r="C7" s="2" t="s">
        <v>77</v>
      </c>
      <c r="D7" s="1" t="s">
        <v>181</v>
      </c>
      <c r="E7" s="1" t="s">
        <v>94</v>
      </c>
      <c r="F7" s="1" t="s">
        <v>135</v>
      </c>
      <c r="G7" s="3">
        <v>6000000</v>
      </c>
      <c r="H7" s="3">
        <v>6000000</v>
      </c>
      <c r="I7" s="2" t="s">
        <v>2</v>
      </c>
      <c r="J7" s="2" t="s">
        <v>1</v>
      </c>
      <c r="K7" s="1" t="s">
        <v>0</v>
      </c>
    </row>
    <row r="8" spans="1:11" ht="60" x14ac:dyDescent="0.25">
      <c r="A8" s="1" t="s">
        <v>161</v>
      </c>
      <c r="B8" s="14" t="s">
        <v>182</v>
      </c>
      <c r="C8" s="2" t="s">
        <v>95</v>
      </c>
      <c r="D8" s="1" t="s">
        <v>181</v>
      </c>
      <c r="E8" s="1" t="s">
        <v>94</v>
      </c>
      <c r="F8" s="1" t="s">
        <v>135</v>
      </c>
      <c r="G8" s="3">
        <v>5000000</v>
      </c>
      <c r="H8" s="3">
        <v>5000000</v>
      </c>
      <c r="I8" s="2" t="s">
        <v>2</v>
      </c>
      <c r="J8" s="2" t="s">
        <v>1</v>
      </c>
      <c r="K8" s="1" t="s">
        <v>0</v>
      </c>
    </row>
    <row r="9" spans="1:11" ht="60" x14ac:dyDescent="0.25">
      <c r="A9" s="1" t="s">
        <v>159</v>
      </c>
      <c r="B9" s="14" t="s">
        <v>158</v>
      </c>
      <c r="C9" s="2" t="s">
        <v>80</v>
      </c>
      <c r="D9" s="1" t="s">
        <v>157</v>
      </c>
      <c r="E9" s="1" t="s">
        <v>94</v>
      </c>
      <c r="F9" s="1" t="s">
        <v>135</v>
      </c>
      <c r="G9" s="3">
        <v>75000000</v>
      </c>
      <c r="H9" s="3">
        <v>75000000</v>
      </c>
      <c r="I9" s="2" t="s">
        <v>2</v>
      </c>
      <c r="J9" s="2" t="s">
        <v>1</v>
      </c>
      <c r="K9" s="1" t="s">
        <v>0</v>
      </c>
    </row>
    <row r="10" spans="1:11" ht="60" x14ac:dyDescent="0.25">
      <c r="A10" s="1">
        <v>92121500</v>
      </c>
      <c r="B10" s="14" t="s">
        <v>156</v>
      </c>
      <c r="C10" s="2" t="s">
        <v>6</v>
      </c>
      <c r="D10" s="1" t="s">
        <v>154</v>
      </c>
      <c r="E10" s="1" t="s">
        <v>54</v>
      </c>
      <c r="F10" s="1" t="s">
        <v>135</v>
      </c>
      <c r="G10" s="3">
        <v>111196387</v>
      </c>
      <c r="H10" s="3">
        <v>111196387</v>
      </c>
      <c r="I10" s="2" t="s">
        <v>2</v>
      </c>
      <c r="J10" s="2" t="s">
        <v>1</v>
      </c>
      <c r="K10" s="1" t="s">
        <v>0</v>
      </c>
    </row>
    <row r="11" spans="1:11" ht="60" x14ac:dyDescent="0.25">
      <c r="A11" s="1">
        <v>32101600</v>
      </c>
      <c r="B11" s="14" t="s">
        <v>155</v>
      </c>
      <c r="C11" s="2" t="s">
        <v>77</v>
      </c>
      <c r="D11" s="1" t="s">
        <v>162</v>
      </c>
      <c r="E11" s="1" t="s">
        <v>79</v>
      </c>
      <c r="F11" s="1" t="s">
        <v>135</v>
      </c>
      <c r="G11" s="3">
        <v>6000000</v>
      </c>
      <c r="H11" s="3">
        <v>6000000</v>
      </c>
      <c r="I11" s="2" t="s">
        <v>2</v>
      </c>
      <c r="J11" s="2" t="s">
        <v>1</v>
      </c>
      <c r="K11" s="1" t="s">
        <v>0</v>
      </c>
    </row>
    <row r="12" spans="1:11" ht="60" x14ac:dyDescent="0.25">
      <c r="A12" s="1">
        <v>78111800</v>
      </c>
      <c r="B12" s="14" t="s">
        <v>153</v>
      </c>
      <c r="C12" s="2" t="s">
        <v>67</v>
      </c>
      <c r="D12" s="1" t="s">
        <v>143</v>
      </c>
      <c r="E12" s="1" t="s">
        <v>63</v>
      </c>
      <c r="F12" s="1" t="s">
        <v>135</v>
      </c>
      <c r="G12" s="3">
        <v>409000000</v>
      </c>
      <c r="H12" s="3">
        <v>409000000</v>
      </c>
      <c r="I12" s="2" t="s">
        <v>2</v>
      </c>
      <c r="J12" s="2" t="s">
        <v>1</v>
      </c>
      <c r="K12" s="1" t="s">
        <v>0</v>
      </c>
    </row>
    <row r="13" spans="1:11" ht="60" x14ac:dyDescent="0.25">
      <c r="A13" s="1">
        <v>80101500</v>
      </c>
      <c r="B13" s="14" t="s">
        <v>152</v>
      </c>
      <c r="C13" s="2" t="s">
        <v>183</v>
      </c>
      <c r="D13" s="1" t="s">
        <v>162</v>
      </c>
      <c r="E13" s="1" t="s">
        <v>79</v>
      </c>
      <c r="F13" s="1" t="s">
        <v>135</v>
      </c>
      <c r="G13" s="3">
        <v>15000000</v>
      </c>
      <c r="H13" s="3">
        <v>15000000</v>
      </c>
      <c r="I13" s="2" t="s">
        <v>2</v>
      </c>
      <c r="J13" s="2" t="s">
        <v>1</v>
      </c>
      <c r="K13" s="1" t="s">
        <v>0</v>
      </c>
    </row>
    <row r="14" spans="1:11" ht="60" x14ac:dyDescent="0.25">
      <c r="A14" s="1">
        <v>84131503</v>
      </c>
      <c r="B14" s="14" t="s">
        <v>151</v>
      </c>
      <c r="C14" s="2" t="s">
        <v>77</v>
      </c>
      <c r="D14" s="1" t="s">
        <v>141</v>
      </c>
      <c r="E14" s="1" t="s">
        <v>94</v>
      </c>
      <c r="F14" s="1" t="s">
        <v>135</v>
      </c>
      <c r="G14" s="3">
        <v>8000000</v>
      </c>
      <c r="H14" s="3">
        <v>8000000</v>
      </c>
      <c r="I14" s="2" t="s">
        <v>2</v>
      </c>
      <c r="J14" s="2" t="s">
        <v>1</v>
      </c>
      <c r="K14" s="1" t="s">
        <v>0</v>
      </c>
    </row>
    <row r="15" spans="1:11" ht="60" x14ac:dyDescent="0.25">
      <c r="A15" s="1">
        <v>84131607</v>
      </c>
      <c r="B15" s="14" t="s">
        <v>150</v>
      </c>
      <c r="C15" s="2" t="s">
        <v>80</v>
      </c>
      <c r="D15" s="1" t="s">
        <v>141</v>
      </c>
      <c r="E15" s="1" t="s">
        <v>94</v>
      </c>
      <c r="F15" s="1" t="s">
        <v>135</v>
      </c>
      <c r="G15" s="3">
        <v>5000000</v>
      </c>
      <c r="H15" s="3">
        <v>5000000</v>
      </c>
      <c r="I15" s="2" t="s">
        <v>2</v>
      </c>
      <c r="J15" s="2" t="s">
        <v>1</v>
      </c>
      <c r="K15" s="1" t="s">
        <v>0</v>
      </c>
    </row>
    <row r="16" spans="1:11" ht="60" x14ac:dyDescent="0.25">
      <c r="A16" s="1">
        <v>46191600</v>
      </c>
      <c r="B16" s="14" t="s">
        <v>149</v>
      </c>
      <c r="C16" s="2" t="s">
        <v>80</v>
      </c>
      <c r="D16" s="1" t="s">
        <v>141</v>
      </c>
      <c r="E16" s="1" t="s">
        <v>79</v>
      </c>
      <c r="F16" s="1" t="s">
        <v>135</v>
      </c>
      <c r="G16" s="3">
        <v>10000000</v>
      </c>
      <c r="H16" s="3">
        <v>10000000</v>
      </c>
      <c r="I16" s="2" t="s">
        <v>2</v>
      </c>
      <c r="J16" s="2" t="s">
        <v>1</v>
      </c>
      <c r="K16" s="1" t="s">
        <v>0</v>
      </c>
    </row>
    <row r="17" spans="1:11" ht="60" x14ac:dyDescent="0.25">
      <c r="A17" s="1">
        <v>80161500</v>
      </c>
      <c r="B17" s="16" t="s">
        <v>148</v>
      </c>
      <c r="C17" s="17" t="s">
        <v>59</v>
      </c>
      <c r="D17" s="6" t="s">
        <v>143</v>
      </c>
      <c r="E17" s="6" t="s">
        <v>4</v>
      </c>
      <c r="F17" s="6" t="s">
        <v>135</v>
      </c>
      <c r="G17" s="8">
        <v>400000000</v>
      </c>
      <c r="H17" s="3">
        <v>400000000</v>
      </c>
      <c r="I17" s="2" t="s">
        <v>2</v>
      </c>
      <c r="J17" s="2" t="s">
        <v>1</v>
      </c>
      <c r="K17" s="1" t="s">
        <v>0</v>
      </c>
    </row>
    <row r="18" spans="1:11" ht="60" x14ac:dyDescent="0.25">
      <c r="A18" s="1">
        <v>80101504</v>
      </c>
      <c r="B18" s="14" t="s">
        <v>147</v>
      </c>
      <c r="C18" s="2" t="s">
        <v>6</v>
      </c>
      <c r="D18" s="1" t="s">
        <v>92</v>
      </c>
      <c r="E18" s="1" t="s">
        <v>4</v>
      </c>
      <c r="F18" s="1" t="s">
        <v>135</v>
      </c>
      <c r="G18" s="3">
        <f>1500000*5</f>
        <v>7500000</v>
      </c>
      <c r="H18" s="3">
        <f>1500000*5</f>
        <v>7500000</v>
      </c>
      <c r="I18" s="2" t="s">
        <v>2</v>
      </c>
      <c r="J18" s="2" t="s">
        <v>1</v>
      </c>
      <c r="K18" s="1" t="s">
        <v>0</v>
      </c>
    </row>
    <row r="19" spans="1:11" ht="60" x14ac:dyDescent="0.25">
      <c r="A19" s="1">
        <v>80101504</v>
      </c>
      <c r="B19" s="14" t="s">
        <v>146</v>
      </c>
      <c r="C19" s="2" t="s">
        <v>6</v>
      </c>
      <c r="D19" s="1" t="s">
        <v>92</v>
      </c>
      <c r="E19" s="1" t="s">
        <v>4</v>
      </c>
      <c r="F19" s="1" t="s">
        <v>135</v>
      </c>
      <c r="G19" s="3">
        <f>1800000*5</f>
        <v>9000000</v>
      </c>
      <c r="H19" s="3">
        <f>1800000*5</f>
        <v>9000000</v>
      </c>
      <c r="I19" s="2" t="s">
        <v>2</v>
      </c>
      <c r="J19" s="2" t="s">
        <v>1</v>
      </c>
      <c r="K19" s="1" t="s">
        <v>0</v>
      </c>
    </row>
    <row r="20" spans="1:11" ht="60" x14ac:dyDescent="0.25">
      <c r="A20" s="1">
        <v>80101504</v>
      </c>
      <c r="B20" s="14" t="s">
        <v>146</v>
      </c>
      <c r="C20" s="2" t="s">
        <v>6</v>
      </c>
      <c r="D20" s="1" t="s">
        <v>92</v>
      </c>
      <c r="E20" s="1" t="s">
        <v>4</v>
      </c>
      <c r="F20" s="1" t="s">
        <v>135</v>
      </c>
      <c r="G20" s="3">
        <f>1500000*5</f>
        <v>7500000</v>
      </c>
      <c r="H20" s="3">
        <f>1500000*5</f>
        <v>7500000</v>
      </c>
      <c r="I20" s="2" t="s">
        <v>2</v>
      </c>
      <c r="J20" s="2" t="s">
        <v>1</v>
      </c>
      <c r="K20" s="1" t="s">
        <v>0</v>
      </c>
    </row>
    <row r="21" spans="1:11" ht="60" x14ac:dyDescent="0.25">
      <c r="A21" s="1">
        <v>80101504</v>
      </c>
      <c r="B21" s="14" t="s">
        <v>145</v>
      </c>
      <c r="C21" s="2" t="s">
        <v>6</v>
      </c>
      <c r="D21" s="1" t="s">
        <v>92</v>
      </c>
      <c r="E21" s="1" t="s">
        <v>4</v>
      </c>
      <c r="F21" s="1" t="s">
        <v>135</v>
      </c>
      <c r="G21" s="3">
        <f>5000000*5</f>
        <v>25000000</v>
      </c>
      <c r="H21" s="3">
        <f>5000000*5</f>
        <v>25000000</v>
      </c>
      <c r="I21" s="2" t="s">
        <v>2</v>
      </c>
      <c r="J21" s="2" t="s">
        <v>1</v>
      </c>
      <c r="K21" s="1" t="s">
        <v>0</v>
      </c>
    </row>
    <row r="22" spans="1:11" ht="60" x14ac:dyDescent="0.25">
      <c r="A22" s="1">
        <v>80101504</v>
      </c>
      <c r="B22" s="14" t="s">
        <v>144</v>
      </c>
      <c r="C22" s="2" t="s">
        <v>6</v>
      </c>
      <c r="D22" s="1" t="s">
        <v>92</v>
      </c>
      <c r="E22" s="1" t="s">
        <v>4</v>
      </c>
      <c r="F22" s="1" t="s">
        <v>135</v>
      </c>
      <c r="G22" s="3">
        <f>1500000*5</f>
        <v>7500000</v>
      </c>
      <c r="H22" s="3">
        <f>1500000*5</f>
        <v>7500000</v>
      </c>
      <c r="I22" s="2" t="s">
        <v>2</v>
      </c>
      <c r="J22" s="2" t="s">
        <v>1</v>
      </c>
      <c r="K22" s="1" t="s">
        <v>0</v>
      </c>
    </row>
    <row r="23" spans="1:11" ht="60" x14ac:dyDescent="0.25">
      <c r="A23" s="1">
        <v>81112102</v>
      </c>
      <c r="B23" s="14" t="s">
        <v>142</v>
      </c>
      <c r="C23" s="2" t="s">
        <v>80</v>
      </c>
      <c r="D23" s="1" t="s">
        <v>141</v>
      </c>
      <c r="E23" s="1" t="s">
        <v>66</v>
      </c>
      <c r="F23" s="1" t="s">
        <v>140</v>
      </c>
      <c r="G23" s="3">
        <v>60000000</v>
      </c>
      <c r="H23" s="3">
        <v>60000000</v>
      </c>
      <c r="I23" s="2" t="s">
        <v>49</v>
      </c>
      <c r="J23" s="2" t="s">
        <v>48</v>
      </c>
      <c r="K23" s="1" t="s">
        <v>0</v>
      </c>
    </row>
    <row r="24" spans="1:11" ht="60" x14ac:dyDescent="0.25">
      <c r="A24" s="1">
        <v>80121700</v>
      </c>
      <c r="B24" s="14" t="s">
        <v>139</v>
      </c>
      <c r="C24" s="2" t="s">
        <v>6</v>
      </c>
      <c r="D24" s="1" t="s">
        <v>138</v>
      </c>
      <c r="E24" s="1" t="s">
        <v>71</v>
      </c>
      <c r="F24" s="1" t="s">
        <v>116</v>
      </c>
      <c r="G24" s="4">
        <v>4000000</v>
      </c>
      <c r="H24" s="4">
        <v>4000000</v>
      </c>
      <c r="I24" s="2" t="s">
        <v>49</v>
      </c>
      <c r="J24" s="2" t="s">
        <v>48</v>
      </c>
      <c r="K24" s="1" t="s">
        <v>0</v>
      </c>
    </row>
    <row r="25" spans="1:11" ht="60" x14ac:dyDescent="0.25">
      <c r="A25" s="1">
        <v>80121700</v>
      </c>
      <c r="B25" s="14" t="s">
        <v>139</v>
      </c>
      <c r="C25" s="2" t="s">
        <v>6</v>
      </c>
      <c r="D25" s="1" t="s">
        <v>5</v>
      </c>
      <c r="E25" s="1" t="s">
        <v>71</v>
      </c>
      <c r="F25" s="1" t="s">
        <v>116</v>
      </c>
      <c r="G25" s="4">
        <f>8000000*11</f>
        <v>88000000</v>
      </c>
      <c r="H25" s="4">
        <f>8000000*11</f>
        <v>88000000</v>
      </c>
      <c r="I25" s="2" t="s">
        <v>49</v>
      </c>
      <c r="J25" s="2" t="s">
        <v>48</v>
      </c>
      <c r="K25" s="1" t="s">
        <v>0</v>
      </c>
    </row>
    <row r="26" spans="1:11" ht="90" x14ac:dyDescent="0.25">
      <c r="A26" s="1">
        <v>71161202</v>
      </c>
      <c r="B26" s="14" t="s">
        <v>137</v>
      </c>
      <c r="C26" s="2" t="s">
        <v>6</v>
      </c>
      <c r="D26" s="1" t="s">
        <v>136</v>
      </c>
      <c r="E26" s="1" t="s">
        <v>71</v>
      </c>
      <c r="F26" s="1" t="s">
        <v>135</v>
      </c>
      <c r="G26" s="4">
        <v>2180000000</v>
      </c>
      <c r="H26" s="4">
        <v>2180000000</v>
      </c>
      <c r="I26" s="2" t="s">
        <v>49</v>
      </c>
      <c r="J26" s="2" t="s">
        <v>48</v>
      </c>
      <c r="K26" s="1" t="s">
        <v>0</v>
      </c>
    </row>
    <row r="27" spans="1:11" ht="105" x14ac:dyDescent="0.25">
      <c r="A27" s="1">
        <v>80101500</v>
      </c>
      <c r="B27" s="14" t="s">
        <v>134</v>
      </c>
      <c r="C27" s="2" t="s">
        <v>6</v>
      </c>
      <c r="D27" s="1" t="s">
        <v>92</v>
      </c>
      <c r="E27" s="1" t="s">
        <v>4</v>
      </c>
      <c r="F27" s="1" t="s">
        <v>116</v>
      </c>
      <c r="G27" s="4">
        <f>4500000*5</f>
        <v>22500000</v>
      </c>
      <c r="H27" s="4">
        <f>4500000*5</f>
        <v>22500000</v>
      </c>
      <c r="I27" s="2" t="s">
        <v>49</v>
      </c>
      <c r="J27" s="2" t="s">
        <v>48</v>
      </c>
      <c r="K27" s="1" t="s">
        <v>0</v>
      </c>
    </row>
    <row r="28" spans="1:11" ht="60" x14ac:dyDescent="0.25">
      <c r="A28" s="1">
        <v>80121700</v>
      </c>
      <c r="B28" s="14" t="s">
        <v>133</v>
      </c>
      <c r="C28" s="2" t="s">
        <v>6</v>
      </c>
      <c r="D28" s="1" t="s">
        <v>132</v>
      </c>
      <c r="E28" s="1" t="s">
        <v>71</v>
      </c>
      <c r="F28" s="1" t="s">
        <v>116</v>
      </c>
      <c r="G28" s="3">
        <f>7000000*5</f>
        <v>35000000</v>
      </c>
      <c r="H28" s="3">
        <f>7000000*5</f>
        <v>35000000</v>
      </c>
      <c r="I28" s="2" t="s">
        <v>49</v>
      </c>
      <c r="J28" s="2" t="s">
        <v>48</v>
      </c>
      <c r="K28" s="1" t="s">
        <v>0</v>
      </c>
    </row>
    <row r="29" spans="1:11" ht="60" x14ac:dyDescent="0.25">
      <c r="A29" s="1" t="s">
        <v>11</v>
      </c>
      <c r="B29" s="14" t="s">
        <v>131</v>
      </c>
      <c r="C29" s="2" t="s">
        <v>6</v>
      </c>
      <c r="D29" s="1" t="s">
        <v>130</v>
      </c>
      <c r="E29" s="1" t="s">
        <v>4</v>
      </c>
      <c r="F29" s="1" t="s">
        <v>116</v>
      </c>
      <c r="G29" s="4">
        <f>(6000000*5)+3000000</f>
        <v>33000000</v>
      </c>
      <c r="H29" s="4">
        <f>(6000000*5)+3000000</f>
        <v>33000000</v>
      </c>
      <c r="I29" s="2" t="s">
        <v>49</v>
      </c>
      <c r="J29" s="2" t="s">
        <v>48</v>
      </c>
      <c r="K29" s="1" t="s">
        <v>0</v>
      </c>
    </row>
    <row r="30" spans="1:11" ht="60" x14ac:dyDescent="0.25">
      <c r="A30" s="1" t="s">
        <v>129</v>
      </c>
      <c r="B30" s="14" t="s">
        <v>128</v>
      </c>
      <c r="C30" s="2" t="s">
        <v>6</v>
      </c>
      <c r="D30" s="1" t="s">
        <v>92</v>
      </c>
      <c r="E30" s="1" t="s">
        <v>4</v>
      </c>
      <c r="F30" s="1" t="s">
        <v>116</v>
      </c>
      <c r="G30" s="3">
        <f>3500000*5</f>
        <v>17500000</v>
      </c>
      <c r="H30" s="3">
        <f>3500000*5</f>
        <v>17500000</v>
      </c>
      <c r="I30" s="2" t="s">
        <v>49</v>
      </c>
      <c r="J30" s="2" t="s">
        <v>48</v>
      </c>
      <c r="K30" s="1" t="s">
        <v>0</v>
      </c>
    </row>
    <row r="31" spans="1:11" ht="90" x14ac:dyDescent="0.25">
      <c r="A31" s="1">
        <v>80101504</v>
      </c>
      <c r="B31" s="14" t="s">
        <v>127</v>
      </c>
      <c r="C31" s="2" t="s">
        <v>6</v>
      </c>
      <c r="D31" s="1" t="s">
        <v>92</v>
      </c>
      <c r="E31" s="1" t="s">
        <v>4</v>
      </c>
      <c r="F31" s="1" t="s">
        <v>116</v>
      </c>
      <c r="G31" s="4">
        <f>6000000*5</f>
        <v>30000000</v>
      </c>
      <c r="H31" s="4">
        <f>6000000*5</f>
        <v>30000000</v>
      </c>
      <c r="I31" s="2" t="s">
        <v>49</v>
      </c>
      <c r="J31" s="2" t="s">
        <v>48</v>
      </c>
      <c r="K31" s="1" t="s">
        <v>0</v>
      </c>
    </row>
    <row r="32" spans="1:11" ht="90" x14ac:dyDescent="0.25">
      <c r="A32" s="1">
        <v>80101500</v>
      </c>
      <c r="B32" s="14" t="s">
        <v>127</v>
      </c>
      <c r="C32" s="2" t="s">
        <v>6</v>
      </c>
      <c r="D32" s="1" t="s">
        <v>92</v>
      </c>
      <c r="E32" s="1" t="s">
        <v>4</v>
      </c>
      <c r="F32" s="1" t="s">
        <v>116</v>
      </c>
      <c r="G32" s="3">
        <f>3500000*5</f>
        <v>17500000</v>
      </c>
      <c r="H32" s="3">
        <f>3500000*5</f>
        <v>17500000</v>
      </c>
      <c r="I32" s="2" t="s">
        <v>49</v>
      </c>
      <c r="J32" s="2" t="s">
        <v>48</v>
      </c>
      <c r="K32" s="1" t="s">
        <v>0</v>
      </c>
    </row>
    <row r="33" spans="1:11" ht="135" x14ac:dyDescent="0.25">
      <c r="A33" s="1">
        <v>80101504</v>
      </c>
      <c r="B33" s="14" t="s">
        <v>126</v>
      </c>
      <c r="C33" s="2" t="s">
        <v>6</v>
      </c>
      <c r="D33" s="1" t="s">
        <v>92</v>
      </c>
      <c r="E33" s="1" t="s">
        <v>4</v>
      </c>
      <c r="F33" s="1" t="s">
        <v>116</v>
      </c>
      <c r="G33" s="3">
        <f>4200000*5</f>
        <v>21000000</v>
      </c>
      <c r="H33" s="3">
        <f>4200000*5</f>
        <v>21000000</v>
      </c>
      <c r="I33" s="2" t="s">
        <v>49</v>
      </c>
      <c r="J33" s="2" t="s">
        <v>48</v>
      </c>
      <c r="K33" s="1" t="s">
        <v>0</v>
      </c>
    </row>
    <row r="34" spans="1:11" ht="60" x14ac:dyDescent="0.25">
      <c r="A34" s="1">
        <v>80121700</v>
      </c>
      <c r="B34" s="14" t="s">
        <v>125</v>
      </c>
      <c r="C34" s="2" t="s">
        <v>6</v>
      </c>
      <c r="D34" s="1" t="s">
        <v>92</v>
      </c>
      <c r="E34" s="1" t="s">
        <v>4</v>
      </c>
      <c r="F34" s="1" t="s">
        <v>116</v>
      </c>
      <c r="G34" s="4">
        <f>7000000*5</f>
        <v>35000000</v>
      </c>
      <c r="H34" s="4">
        <f>7000000*5</f>
        <v>35000000</v>
      </c>
      <c r="I34" s="2" t="s">
        <v>2</v>
      </c>
      <c r="J34" s="2" t="s">
        <v>48</v>
      </c>
      <c r="K34" s="1" t="s">
        <v>0</v>
      </c>
    </row>
    <row r="35" spans="1:11" ht="60" x14ac:dyDescent="0.25">
      <c r="A35" s="1" t="s">
        <v>11</v>
      </c>
      <c r="B35" s="14" t="s">
        <v>124</v>
      </c>
      <c r="C35" s="2" t="s">
        <v>6</v>
      </c>
      <c r="D35" s="1" t="s">
        <v>92</v>
      </c>
      <c r="E35" s="1" t="s">
        <v>4</v>
      </c>
      <c r="F35" s="1" t="s">
        <v>116</v>
      </c>
      <c r="G35" s="4">
        <f>3900000*5</f>
        <v>19500000</v>
      </c>
      <c r="H35" s="4">
        <f>3900000*5</f>
        <v>19500000</v>
      </c>
      <c r="I35" s="2" t="s">
        <v>2</v>
      </c>
      <c r="J35" s="2" t="s">
        <v>48</v>
      </c>
      <c r="K35" s="1" t="s">
        <v>0</v>
      </c>
    </row>
    <row r="36" spans="1:11" ht="105" x14ac:dyDescent="0.25">
      <c r="A36" s="1">
        <v>80121700</v>
      </c>
      <c r="B36" s="14" t="s">
        <v>123</v>
      </c>
      <c r="C36" s="2" t="s">
        <v>6</v>
      </c>
      <c r="D36" s="1" t="s">
        <v>92</v>
      </c>
      <c r="E36" s="1" t="s">
        <v>4</v>
      </c>
      <c r="F36" s="1" t="s">
        <v>116</v>
      </c>
      <c r="G36" s="4">
        <f>7000000*5</f>
        <v>35000000</v>
      </c>
      <c r="H36" s="4">
        <f>7000000*5</f>
        <v>35000000</v>
      </c>
      <c r="I36" s="2" t="s">
        <v>2</v>
      </c>
      <c r="J36" s="2" t="s">
        <v>48</v>
      </c>
      <c r="K36" s="1" t="s">
        <v>0</v>
      </c>
    </row>
    <row r="37" spans="1:11" ht="75" x14ac:dyDescent="0.25">
      <c r="A37" s="1" t="s">
        <v>122</v>
      </c>
      <c r="B37" s="14" t="s">
        <v>121</v>
      </c>
      <c r="C37" s="2" t="s">
        <v>6</v>
      </c>
      <c r="D37" s="1" t="s">
        <v>92</v>
      </c>
      <c r="E37" s="1" t="s">
        <v>4</v>
      </c>
      <c r="F37" s="1" t="s">
        <v>116</v>
      </c>
      <c r="G37" s="4">
        <f>7000000*5</f>
        <v>35000000</v>
      </c>
      <c r="H37" s="4">
        <f>7000000*5</f>
        <v>35000000</v>
      </c>
      <c r="I37" s="2" t="s">
        <v>2</v>
      </c>
      <c r="J37" s="2" t="s">
        <v>48</v>
      </c>
      <c r="K37" s="1" t="s">
        <v>0</v>
      </c>
    </row>
    <row r="38" spans="1:11" ht="60" x14ac:dyDescent="0.25">
      <c r="A38" s="1" t="s">
        <v>11</v>
      </c>
      <c r="B38" s="14" t="s">
        <v>120</v>
      </c>
      <c r="C38" s="2" t="s">
        <v>6</v>
      </c>
      <c r="D38" s="1" t="s">
        <v>92</v>
      </c>
      <c r="E38" s="1" t="s">
        <v>4</v>
      </c>
      <c r="F38" s="1" t="s">
        <v>116</v>
      </c>
      <c r="G38" s="4">
        <f>8000000*5</f>
        <v>40000000</v>
      </c>
      <c r="H38" s="4">
        <f>8000000*5</f>
        <v>40000000</v>
      </c>
      <c r="I38" s="2" t="s">
        <v>2</v>
      </c>
      <c r="J38" s="2" t="s">
        <v>48</v>
      </c>
      <c r="K38" s="1" t="s">
        <v>0</v>
      </c>
    </row>
    <row r="39" spans="1:11" ht="60" x14ac:dyDescent="0.25">
      <c r="A39" s="1" t="s">
        <v>11</v>
      </c>
      <c r="B39" s="14" t="s">
        <v>119</v>
      </c>
      <c r="C39" s="2" t="s">
        <v>6</v>
      </c>
      <c r="D39" s="1" t="s">
        <v>92</v>
      </c>
      <c r="E39" s="1" t="s">
        <v>4</v>
      </c>
      <c r="F39" s="1" t="s">
        <v>116</v>
      </c>
      <c r="G39" s="4">
        <f>6000000*5</f>
        <v>30000000</v>
      </c>
      <c r="H39" s="4">
        <f>6000000*5</f>
        <v>30000000</v>
      </c>
      <c r="I39" s="2" t="s">
        <v>2</v>
      </c>
      <c r="J39" s="2" t="s">
        <v>48</v>
      </c>
      <c r="K39" s="1" t="s">
        <v>0</v>
      </c>
    </row>
    <row r="40" spans="1:11" ht="60" x14ac:dyDescent="0.25">
      <c r="A40" s="1">
        <v>80121700</v>
      </c>
      <c r="B40" s="14" t="s">
        <v>118</v>
      </c>
      <c r="C40" s="2" t="s">
        <v>6</v>
      </c>
      <c r="D40" s="1" t="s">
        <v>92</v>
      </c>
      <c r="E40" s="1" t="s">
        <v>4</v>
      </c>
      <c r="F40" s="1" t="s">
        <v>116</v>
      </c>
      <c r="G40" s="4">
        <f>5000000*5</f>
        <v>25000000</v>
      </c>
      <c r="H40" s="4">
        <f>5000000*5</f>
        <v>25000000</v>
      </c>
      <c r="I40" s="2" t="s">
        <v>2</v>
      </c>
      <c r="J40" s="2" t="s">
        <v>48</v>
      </c>
      <c r="K40" s="1" t="s">
        <v>0</v>
      </c>
    </row>
    <row r="41" spans="1:11" ht="75" x14ac:dyDescent="0.25">
      <c r="A41" s="1">
        <v>80121700</v>
      </c>
      <c r="B41" s="14" t="s">
        <v>117</v>
      </c>
      <c r="C41" s="2" t="s">
        <v>6</v>
      </c>
      <c r="D41" s="1" t="s">
        <v>92</v>
      </c>
      <c r="E41" s="1" t="s">
        <v>4</v>
      </c>
      <c r="F41" s="1" t="s">
        <v>116</v>
      </c>
      <c r="G41" s="4">
        <f>6000000*5</f>
        <v>30000000</v>
      </c>
      <c r="H41" s="4">
        <f>6000000*5</f>
        <v>30000000</v>
      </c>
      <c r="I41" s="2" t="s">
        <v>2</v>
      </c>
      <c r="J41" s="2" t="s">
        <v>48</v>
      </c>
      <c r="K41" s="1" t="s">
        <v>0</v>
      </c>
    </row>
    <row r="42" spans="1:11" ht="60" x14ac:dyDescent="0.25">
      <c r="A42" s="1">
        <v>80121700</v>
      </c>
      <c r="B42" s="14" t="s">
        <v>115</v>
      </c>
      <c r="C42" s="2" t="s">
        <v>6</v>
      </c>
      <c r="D42" s="1" t="s">
        <v>92</v>
      </c>
      <c r="E42" s="1" t="s">
        <v>4</v>
      </c>
      <c r="F42" s="1" t="s">
        <v>113</v>
      </c>
      <c r="G42" s="4">
        <f>4000000*5</f>
        <v>20000000</v>
      </c>
      <c r="H42" s="4">
        <f>4000000*5</f>
        <v>20000000</v>
      </c>
      <c r="I42" s="2" t="s">
        <v>2</v>
      </c>
      <c r="J42" s="2" t="s">
        <v>1</v>
      </c>
      <c r="K42" s="1" t="s">
        <v>0</v>
      </c>
    </row>
    <row r="43" spans="1:11" ht="90" x14ac:dyDescent="0.25">
      <c r="A43" s="1" t="s">
        <v>11</v>
      </c>
      <c r="B43" s="14" t="s">
        <v>114</v>
      </c>
      <c r="C43" s="2" t="s">
        <v>6</v>
      </c>
      <c r="D43" s="1" t="s">
        <v>92</v>
      </c>
      <c r="E43" s="1" t="s">
        <v>4</v>
      </c>
      <c r="F43" s="1" t="s">
        <v>113</v>
      </c>
      <c r="G43" s="4">
        <f>5000000*5</f>
        <v>25000000</v>
      </c>
      <c r="H43" s="4">
        <f>5000000*5</f>
        <v>25000000</v>
      </c>
      <c r="I43" s="2" t="s">
        <v>2</v>
      </c>
      <c r="J43" s="2" t="s">
        <v>1</v>
      </c>
      <c r="K43" s="1" t="s">
        <v>0</v>
      </c>
    </row>
    <row r="44" spans="1:11" ht="60" x14ac:dyDescent="0.25">
      <c r="A44" s="1">
        <v>80111500</v>
      </c>
      <c r="B44" s="14" t="s">
        <v>112</v>
      </c>
      <c r="C44" s="2" t="s">
        <v>6</v>
      </c>
      <c r="D44" s="2" t="s">
        <v>92</v>
      </c>
      <c r="E44" s="1" t="s">
        <v>4</v>
      </c>
      <c r="F44" s="1" t="s">
        <v>103</v>
      </c>
      <c r="G44" s="4">
        <f>1040000+2600000*4+1560000</f>
        <v>13000000</v>
      </c>
      <c r="H44" s="4">
        <f>1040000+2600000*4+1560000</f>
        <v>13000000</v>
      </c>
      <c r="I44" s="2" t="s">
        <v>2</v>
      </c>
      <c r="J44" s="2" t="s">
        <v>1</v>
      </c>
      <c r="K44" s="1" t="s">
        <v>0</v>
      </c>
    </row>
    <row r="45" spans="1:11" ht="60" x14ac:dyDescent="0.25">
      <c r="A45" s="1">
        <v>80111500</v>
      </c>
      <c r="B45" s="14" t="s">
        <v>111</v>
      </c>
      <c r="C45" s="2" t="s">
        <v>6</v>
      </c>
      <c r="D45" s="2" t="s">
        <v>92</v>
      </c>
      <c r="E45" s="1" t="s">
        <v>4</v>
      </c>
      <c r="F45" s="1" t="s">
        <v>103</v>
      </c>
      <c r="G45" s="4">
        <f>3800000*5</f>
        <v>19000000</v>
      </c>
      <c r="H45" s="4">
        <f>3800000*5</f>
        <v>19000000</v>
      </c>
      <c r="I45" s="2" t="s">
        <v>2</v>
      </c>
      <c r="J45" s="2" t="s">
        <v>1</v>
      </c>
      <c r="K45" s="1" t="s">
        <v>0</v>
      </c>
    </row>
    <row r="46" spans="1:11" ht="60" x14ac:dyDescent="0.25">
      <c r="A46" s="1">
        <v>80111500</v>
      </c>
      <c r="B46" s="14" t="s">
        <v>111</v>
      </c>
      <c r="C46" s="2" t="s">
        <v>6</v>
      </c>
      <c r="D46" s="2" t="s">
        <v>92</v>
      </c>
      <c r="E46" s="1" t="s">
        <v>4</v>
      </c>
      <c r="F46" s="1" t="s">
        <v>103</v>
      </c>
      <c r="G46" s="4">
        <f>3500000*5</f>
        <v>17500000</v>
      </c>
      <c r="H46" s="4">
        <f>3500000*5</f>
        <v>17500000</v>
      </c>
      <c r="I46" s="2" t="s">
        <v>2</v>
      </c>
      <c r="J46" s="2" t="s">
        <v>1</v>
      </c>
      <c r="K46" s="1" t="s">
        <v>0</v>
      </c>
    </row>
    <row r="47" spans="1:11" ht="60" x14ac:dyDescent="0.25">
      <c r="A47" s="1">
        <v>80121700</v>
      </c>
      <c r="B47" s="14" t="s">
        <v>110</v>
      </c>
      <c r="C47" s="2" t="s">
        <v>6</v>
      </c>
      <c r="D47" s="2" t="s">
        <v>92</v>
      </c>
      <c r="E47" s="1" t="s">
        <v>4</v>
      </c>
      <c r="F47" s="1" t="s">
        <v>103</v>
      </c>
      <c r="G47" s="7">
        <f>4000000*5</f>
        <v>20000000</v>
      </c>
      <c r="H47" s="7">
        <f>4000000*5</f>
        <v>20000000</v>
      </c>
      <c r="I47" s="2" t="s">
        <v>2</v>
      </c>
      <c r="J47" s="2" t="s">
        <v>1</v>
      </c>
      <c r="K47" s="1" t="s">
        <v>0</v>
      </c>
    </row>
    <row r="48" spans="1:11" ht="60" x14ac:dyDescent="0.25">
      <c r="A48" s="1">
        <v>80101504</v>
      </c>
      <c r="B48" s="14" t="s">
        <v>109</v>
      </c>
      <c r="C48" s="2" t="s">
        <v>6</v>
      </c>
      <c r="D48" s="2" t="s">
        <v>92</v>
      </c>
      <c r="E48" s="1" t="s">
        <v>4</v>
      </c>
      <c r="F48" s="1" t="s">
        <v>103</v>
      </c>
      <c r="G48" s="7">
        <f>1490000*5</f>
        <v>7450000</v>
      </c>
      <c r="H48" s="7">
        <f>1490000*5</f>
        <v>7450000</v>
      </c>
      <c r="I48" s="2" t="s">
        <v>2</v>
      </c>
      <c r="J48" s="2" t="s">
        <v>1</v>
      </c>
      <c r="K48" s="1" t="s">
        <v>0</v>
      </c>
    </row>
    <row r="49" spans="1:11" ht="60" x14ac:dyDescent="0.25">
      <c r="A49" s="1" t="s">
        <v>11</v>
      </c>
      <c r="B49" s="1" t="s">
        <v>108</v>
      </c>
      <c r="C49" s="2" t="s">
        <v>6</v>
      </c>
      <c r="D49" s="2" t="s">
        <v>92</v>
      </c>
      <c r="E49" s="1" t="s">
        <v>4</v>
      </c>
      <c r="F49" s="1" t="s">
        <v>103</v>
      </c>
      <c r="G49" s="4">
        <f>5300000*5</f>
        <v>26500000</v>
      </c>
      <c r="H49" s="4">
        <f>5300000*5</f>
        <v>26500000</v>
      </c>
      <c r="I49" s="2" t="s">
        <v>2</v>
      </c>
      <c r="J49" s="2" t="s">
        <v>1</v>
      </c>
      <c r="K49" s="1" t="s">
        <v>0</v>
      </c>
    </row>
    <row r="50" spans="1:11" ht="60" x14ac:dyDescent="0.25">
      <c r="A50" s="1">
        <v>80101504</v>
      </c>
      <c r="B50" s="14" t="s">
        <v>107</v>
      </c>
      <c r="C50" s="2" t="s">
        <v>6</v>
      </c>
      <c r="D50" s="2" t="s">
        <v>92</v>
      </c>
      <c r="E50" s="1" t="s">
        <v>4</v>
      </c>
      <c r="F50" s="1" t="s">
        <v>103</v>
      </c>
      <c r="G50" s="4">
        <f>4500000*5</f>
        <v>22500000</v>
      </c>
      <c r="H50" s="4">
        <f>4500000*5</f>
        <v>22500000</v>
      </c>
      <c r="I50" s="2" t="s">
        <v>2</v>
      </c>
      <c r="J50" s="2" t="s">
        <v>1</v>
      </c>
      <c r="K50" s="1" t="s">
        <v>0</v>
      </c>
    </row>
    <row r="51" spans="1:11" ht="60" x14ac:dyDescent="0.25">
      <c r="A51" s="1">
        <v>80111500</v>
      </c>
      <c r="B51" s="1" t="s">
        <v>106</v>
      </c>
      <c r="C51" s="2" t="s">
        <v>6</v>
      </c>
      <c r="D51" s="2" t="s">
        <v>92</v>
      </c>
      <c r="E51" s="1" t="s">
        <v>4</v>
      </c>
      <c r="F51" s="1" t="s">
        <v>103</v>
      </c>
      <c r="G51" s="4">
        <f>2600000*5</f>
        <v>13000000</v>
      </c>
      <c r="H51" s="4">
        <f>2600000*5</f>
        <v>13000000</v>
      </c>
      <c r="I51" s="2" t="s">
        <v>2</v>
      </c>
      <c r="J51" s="2" t="s">
        <v>1</v>
      </c>
      <c r="K51" s="1" t="s">
        <v>0</v>
      </c>
    </row>
    <row r="52" spans="1:11" ht="60" x14ac:dyDescent="0.25">
      <c r="A52" s="1" t="s">
        <v>11</v>
      </c>
      <c r="B52" s="1" t="s">
        <v>105</v>
      </c>
      <c r="C52" s="2" t="s">
        <v>6</v>
      </c>
      <c r="D52" s="2" t="s">
        <v>92</v>
      </c>
      <c r="E52" s="1" t="s">
        <v>4</v>
      </c>
      <c r="F52" s="1" t="s">
        <v>103</v>
      </c>
      <c r="G52" s="4">
        <f>1800000*5</f>
        <v>9000000</v>
      </c>
      <c r="H52" s="4">
        <f>1800000*5</f>
        <v>9000000</v>
      </c>
      <c r="I52" s="2" t="s">
        <v>2</v>
      </c>
      <c r="J52" s="2" t="s">
        <v>1</v>
      </c>
      <c r="K52" s="1" t="s">
        <v>0</v>
      </c>
    </row>
    <row r="53" spans="1:11" ht="60" x14ac:dyDescent="0.25">
      <c r="A53" s="1">
        <v>80111500</v>
      </c>
      <c r="B53" s="1" t="s">
        <v>104</v>
      </c>
      <c r="C53" s="2" t="s">
        <v>6</v>
      </c>
      <c r="D53" s="2" t="s">
        <v>92</v>
      </c>
      <c r="E53" s="1" t="s">
        <v>4</v>
      </c>
      <c r="F53" s="1" t="s">
        <v>103</v>
      </c>
      <c r="G53" s="4">
        <f>8000000*5</f>
        <v>40000000</v>
      </c>
      <c r="H53" s="4">
        <f>8000000*5</f>
        <v>40000000</v>
      </c>
      <c r="I53" s="2" t="s">
        <v>2</v>
      </c>
      <c r="J53" s="2" t="s">
        <v>1</v>
      </c>
      <c r="K53" s="1" t="s">
        <v>0</v>
      </c>
    </row>
    <row r="54" spans="1:11" ht="60" x14ac:dyDescent="0.25">
      <c r="A54" s="1">
        <v>80161504</v>
      </c>
      <c r="B54" s="14" t="s">
        <v>102</v>
      </c>
      <c r="C54" s="2" t="s">
        <v>6</v>
      </c>
      <c r="D54" s="1" t="s">
        <v>92</v>
      </c>
      <c r="E54" s="1" t="s">
        <v>4</v>
      </c>
      <c r="F54" s="1" t="s">
        <v>101</v>
      </c>
      <c r="G54" s="4">
        <f>1800000*5</f>
        <v>9000000</v>
      </c>
      <c r="H54" s="4">
        <f>1800000*5</f>
        <v>9000000</v>
      </c>
      <c r="I54" s="2" t="s">
        <v>2</v>
      </c>
      <c r="J54" s="2" t="s">
        <v>1</v>
      </c>
      <c r="K54" s="1" t="s">
        <v>0</v>
      </c>
    </row>
    <row r="55" spans="1:11" ht="60" x14ac:dyDescent="0.25">
      <c r="A55" s="1">
        <v>43233201</v>
      </c>
      <c r="B55" s="14" t="s">
        <v>100</v>
      </c>
      <c r="C55" s="2" t="s">
        <v>97</v>
      </c>
      <c r="D55" s="1" t="s">
        <v>96</v>
      </c>
      <c r="E55" s="1" t="s">
        <v>79</v>
      </c>
      <c r="F55" s="1" t="s">
        <v>3</v>
      </c>
      <c r="G55" s="3">
        <v>25000000</v>
      </c>
      <c r="H55" s="3">
        <v>25000000</v>
      </c>
      <c r="I55" s="2" t="s">
        <v>2</v>
      </c>
      <c r="J55" s="2" t="s">
        <v>1</v>
      </c>
      <c r="K55" s="1" t="s">
        <v>0</v>
      </c>
    </row>
    <row r="56" spans="1:11" ht="60" x14ac:dyDescent="0.25">
      <c r="A56" s="1" t="s">
        <v>99</v>
      </c>
      <c r="B56" s="14" t="s">
        <v>98</v>
      </c>
      <c r="C56" s="2" t="s">
        <v>97</v>
      </c>
      <c r="D56" s="1" t="s">
        <v>96</v>
      </c>
      <c r="E56" s="1" t="s">
        <v>4</v>
      </c>
      <c r="F56" s="1" t="s">
        <v>3</v>
      </c>
      <c r="G56" s="3">
        <v>120000000</v>
      </c>
      <c r="H56" s="3">
        <v>120000000</v>
      </c>
      <c r="I56" s="2" t="s">
        <v>2</v>
      </c>
      <c r="J56" s="2" t="s">
        <v>1</v>
      </c>
      <c r="K56" s="1" t="s">
        <v>0</v>
      </c>
    </row>
    <row r="57" spans="1:11" ht="105" x14ac:dyDescent="0.25">
      <c r="A57" s="1">
        <v>77101600</v>
      </c>
      <c r="B57" s="14" t="s">
        <v>93</v>
      </c>
      <c r="C57" s="2" t="s">
        <v>6</v>
      </c>
      <c r="D57" s="1" t="s">
        <v>92</v>
      </c>
      <c r="E57" s="1" t="s">
        <v>4</v>
      </c>
      <c r="F57" s="1" t="s">
        <v>3</v>
      </c>
      <c r="G57" s="3">
        <f>5000000*5</f>
        <v>25000000</v>
      </c>
      <c r="H57" s="3">
        <f>5000000*5</f>
        <v>25000000</v>
      </c>
      <c r="I57" s="2" t="s">
        <v>2</v>
      </c>
      <c r="J57" s="2" t="s">
        <v>1</v>
      </c>
      <c r="K57" s="1" t="s">
        <v>0</v>
      </c>
    </row>
    <row r="58" spans="1:11" ht="75" x14ac:dyDescent="0.25">
      <c r="A58" s="1">
        <v>81111805</v>
      </c>
      <c r="B58" s="14" t="s">
        <v>91</v>
      </c>
      <c r="C58" s="2" t="s">
        <v>6</v>
      </c>
      <c r="D58" s="2" t="s">
        <v>8</v>
      </c>
      <c r="E58" s="1" t="s">
        <v>71</v>
      </c>
      <c r="F58" s="1" t="s">
        <v>7</v>
      </c>
      <c r="G58" s="3">
        <v>200000000</v>
      </c>
      <c r="H58" s="3">
        <v>200000000</v>
      </c>
      <c r="I58" s="2" t="s">
        <v>2</v>
      </c>
      <c r="J58" s="2" t="s">
        <v>48</v>
      </c>
      <c r="K58" s="1" t="s">
        <v>0</v>
      </c>
    </row>
    <row r="59" spans="1:11" ht="93" customHeight="1" x14ac:dyDescent="0.25">
      <c r="A59" s="1">
        <v>81112202</v>
      </c>
      <c r="B59" s="14" t="s">
        <v>211</v>
      </c>
      <c r="C59" s="17" t="s">
        <v>6</v>
      </c>
      <c r="D59" s="17" t="s">
        <v>5</v>
      </c>
      <c r="E59" s="6" t="s">
        <v>71</v>
      </c>
      <c r="F59" s="6" t="s">
        <v>7</v>
      </c>
      <c r="G59" s="8">
        <v>21471839</v>
      </c>
      <c r="H59" s="8">
        <v>21471839</v>
      </c>
      <c r="I59" s="2" t="s">
        <v>2</v>
      </c>
      <c r="J59" s="2" t="s">
        <v>48</v>
      </c>
      <c r="K59" s="1" t="s">
        <v>0</v>
      </c>
    </row>
    <row r="60" spans="1:11" ht="75" x14ac:dyDescent="0.25">
      <c r="A60" s="1">
        <v>81112202</v>
      </c>
      <c r="B60" s="14" t="s">
        <v>90</v>
      </c>
      <c r="C60" s="2" t="s">
        <v>6</v>
      </c>
      <c r="D60" s="2" t="s">
        <v>5</v>
      </c>
      <c r="E60" s="1" t="s">
        <v>71</v>
      </c>
      <c r="F60" s="1" t="s">
        <v>7</v>
      </c>
      <c r="G60" s="8">
        <v>48556985</v>
      </c>
      <c r="H60" s="8">
        <v>48556985</v>
      </c>
      <c r="I60" s="2" t="s">
        <v>2</v>
      </c>
      <c r="J60" s="2" t="s">
        <v>48</v>
      </c>
      <c r="K60" s="1" t="s">
        <v>0</v>
      </c>
    </row>
    <row r="61" spans="1:11" ht="75" x14ac:dyDescent="0.25">
      <c r="A61" s="1">
        <v>81112202</v>
      </c>
      <c r="B61" s="14" t="s">
        <v>89</v>
      </c>
      <c r="C61" s="2" t="s">
        <v>6</v>
      </c>
      <c r="D61" s="2" t="s">
        <v>5</v>
      </c>
      <c r="E61" s="1" t="s">
        <v>71</v>
      </c>
      <c r="F61" s="1" t="s">
        <v>7</v>
      </c>
      <c r="G61" s="8">
        <v>29111138</v>
      </c>
      <c r="H61" s="3">
        <v>29111138</v>
      </c>
      <c r="I61" s="2" t="s">
        <v>2</v>
      </c>
      <c r="J61" s="2" t="s">
        <v>48</v>
      </c>
      <c r="K61" s="1" t="s">
        <v>0</v>
      </c>
    </row>
    <row r="62" spans="1:11" ht="120" customHeight="1" x14ac:dyDescent="0.25">
      <c r="A62" s="1" t="s">
        <v>87</v>
      </c>
      <c r="B62" s="14" t="s">
        <v>88</v>
      </c>
      <c r="C62" s="17" t="s">
        <v>183</v>
      </c>
      <c r="D62" s="17" t="s">
        <v>8</v>
      </c>
      <c r="E62" s="6" t="s">
        <v>63</v>
      </c>
      <c r="F62" s="6" t="s">
        <v>7</v>
      </c>
      <c r="G62" s="8">
        <v>140000000</v>
      </c>
      <c r="H62" s="8">
        <v>140000000</v>
      </c>
      <c r="I62" s="17" t="s">
        <v>2</v>
      </c>
      <c r="J62" s="2" t="s">
        <v>48</v>
      </c>
      <c r="K62" s="1" t="s">
        <v>0</v>
      </c>
    </row>
    <row r="63" spans="1:11" ht="85.5" customHeight="1" x14ac:dyDescent="0.25">
      <c r="A63" s="1" t="s">
        <v>87</v>
      </c>
      <c r="B63" s="14" t="s">
        <v>86</v>
      </c>
      <c r="C63" s="17" t="s">
        <v>183</v>
      </c>
      <c r="D63" s="17" t="s">
        <v>8</v>
      </c>
      <c r="E63" s="6" t="s">
        <v>63</v>
      </c>
      <c r="F63" s="6" t="s">
        <v>7</v>
      </c>
      <c r="G63" s="8">
        <v>200000000</v>
      </c>
      <c r="H63" s="8">
        <v>200000000</v>
      </c>
      <c r="I63" s="2" t="s">
        <v>2</v>
      </c>
      <c r="J63" s="2" t="s">
        <v>48</v>
      </c>
      <c r="K63" s="1" t="s">
        <v>0</v>
      </c>
    </row>
    <row r="64" spans="1:11" ht="85.5" customHeight="1" x14ac:dyDescent="0.25">
      <c r="A64" s="20">
        <v>81111700</v>
      </c>
      <c r="B64" s="19" t="s">
        <v>204</v>
      </c>
      <c r="C64" s="17" t="s">
        <v>77</v>
      </c>
      <c r="D64" s="17" t="s">
        <v>8</v>
      </c>
      <c r="E64" s="6" t="s">
        <v>63</v>
      </c>
      <c r="F64" s="6" t="s">
        <v>7</v>
      </c>
      <c r="G64" s="8">
        <v>88000000</v>
      </c>
      <c r="H64" s="8">
        <v>88000000</v>
      </c>
      <c r="I64" s="2" t="s">
        <v>2</v>
      </c>
      <c r="J64" s="2" t="s">
        <v>48</v>
      </c>
      <c r="K64" s="1" t="s">
        <v>0</v>
      </c>
    </row>
    <row r="65" spans="1:11" ht="72" customHeight="1" x14ac:dyDescent="0.25">
      <c r="A65" s="20">
        <v>81111500</v>
      </c>
      <c r="B65" s="19" t="s">
        <v>205</v>
      </c>
      <c r="C65" s="17" t="s">
        <v>183</v>
      </c>
      <c r="D65" s="17" t="s">
        <v>8</v>
      </c>
      <c r="E65" s="6" t="s">
        <v>63</v>
      </c>
      <c r="F65" s="6" t="s">
        <v>7</v>
      </c>
      <c r="G65" s="21">
        <v>52552000</v>
      </c>
      <c r="H65" s="8">
        <v>52552000</v>
      </c>
      <c r="I65" s="2" t="s">
        <v>2</v>
      </c>
      <c r="J65" s="2" t="s">
        <v>48</v>
      </c>
      <c r="K65" s="1" t="s">
        <v>0</v>
      </c>
    </row>
    <row r="66" spans="1:11" ht="63" customHeight="1" x14ac:dyDescent="0.25">
      <c r="A66" s="1">
        <v>81111500</v>
      </c>
      <c r="B66" s="19" t="s">
        <v>203</v>
      </c>
      <c r="C66" s="17" t="s">
        <v>95</v>
      </c>
      <c r="D66" s="17" t="s">
        <v>8</v>
      </c>
      <c r="E66" s="6" t="s">
        <v>201</v>
      </c>
      <c r="F66" s="6" t="s">
        <v>7</v>
      </c>
      <c r="G66" s="8">
        <v>180008022</v>
      </c>
      <c r="H66" s="8">
        <v>180008022</v>
      </c>
      <c r="I66" s="2" t="s">
        <v>2</v>
      </c>
      <c r="J66" s="2" t="s">
        <v>48</v>
      </c>
      <c r="K66" s="1" t="s">
        <v>0</v>
      </c>
    </row>
    <row r="67" spans="1:11" ht="81" customHeight="1" x14ac:dyDescent="0.25">
      <c r="A67" s="1">
        <v>80101507</v>
      </c>
      <c r="B67" s="1" t="s">
        <v>84</v>
      </c>
      <c r="C67" s="17" t="s">
        <v>183</v>
      </c>
      <c r="D67" s="2" t="s">
        <v>8</v>
      </c>
      <c r="E67" s="1" t="s">
        <v>54</v>
      </c>
      <c r="F67" s="1" t="s">
        <v>7</v>
      </c>
      <c r="G67" s="3">
        <v>280000000</v>
      </c>
      <c r="H67" s="3">
        <v>280000000</v>
      </c>
      <c r="I67" s="2" t="s">
        <v>2</v>
      </c>
      <c r="J67" s="2" t="s">
        <v>48</v>
      </c>
      <c r="K67" s="1" t="s">
        <v>0</v>
      </c>
    </row>
    <row r="68" spans="1:11" ht="60" x14ac:dyDescent="0.25">
      <c r="A68" s="1">
        <v>43232300</v>
      </c>
      <c r="B68" s="12" t="s">
        <v>83</v>
      </c>
      <c r="C68" s="17" t="s">
        <v>184</v>
      </c>
      <c r="D68" s="2" t="s">
        <v>8</v>
      </c>
      <c r="E68" s="1" t="s">
        <v>54</v>
      </c>
      <c r="F68" s="1" t="s">
        <v>7</v>
      </c>
      <c r="G68" s="3">
        <v>13550000</v>
      </c>
      <c r="H68" s="3">
        <v>13550000</v>
      </c>
      <c r="I68" s="2" t="s">
        <v>2</v>
      </c>
      <c r="J68" s="2" t="s">
        <v>48</v>
      </c>
      <c r="K68" s="1" t="s">
        <v>0</v>
      </c>
    </row>
    <row r="69" spans="1:11" ht="60" x14ac:dyDescent="0.25">
      <c r="A69" s="1">
        <v>81112202</v>
      </c>
      <c r="B69" s="12" t="s">
        <v>82</v>
      </c>
      <c r="C69" s="2" t="s">
        <v>80</v>
      </c>
      <c r="D69" s="2" t="s">
        <v>8</v>
      </c>
      <c r="E69" s="1" t="s">
        <v>66</v>
      </c>
      <c r="F69" s="1" t="s">
        <v>7</v>
      </c>
      <c r="G69" s="3">
        <v>2535000</v>
      </c>
      <c r="H69" s="3">
        <v>2535000</v>
      </c>
      <c r="I69" s="2" t="s">
        <v>2</v>
      </c>
      <c r="J69" s="2" t="s">
        <v>48</v>
      </c>
      <c r="K69" s="1" t="s">
        <v>0</v>
      </c>
    </row>
    <row r="70" spans="1:11" ht="91.5" customHeight="1" x14ac:dyDescent="0.25">
      <c r="A70" s="1">
        <v>81112202</v>
      </c>
      <c r="B70" s="12" t="s">
        <v>81</v>
      </c>
      <c r="C70" s="2" t="s">
        <v>80</v>
      </c>
      <c r="D70" s="2" t="s">
        <v>8</v>
      </c>
      <c r="E70" s="1" t="s">
        <v>79</v>
      </c>
      <c r="F70" s="1" t="s">
        <v>7</v>
      </c>
      <c r="G70" s="3">
        <v>15270000</v>
      </c>
      <c r="H70" s="3">
        <v>15270000</v>
      </c>
      <c r="I70" s="2" t="s">
        <v>49</v>
      </c>
      <c r="J70" s="2" t="s">
        <v>48</v>
      </c>
      <c r="K70" s="1" t="s">
        <v>0</v>
      </c>
    </row>
    <row r="71" spans="1:11" ht="99" customHeight="1" x14ac:dyDescent="0.25">
      <c r="A71" s="1">
        <v>81112202</v>
      </c>
      <c r="B71" s="12" t="s">
        <v>78</v>
      </c>
      <c r="C71" s="17" t="s">
        <v>95</v>
      </c>
      <c r="D71" s="2" t="s">
        <v>8</v>
      </c>
      <c r="E71" s="1" t="s">
        <v>54</v>
      </c>
      <c r="F71" s="1" t="s">
        <v>7</v>
      </c>
      <c r="G71" s="8">
        <v>59554894</v>
      </c>
      <c r="H71" s="3">
        <v>59554894</v>
      </c>
      <c r="I71" s="2" t="s">
        <v>49</v>
      </c>
      <c r="J71" s="2" t="s">
        <v>48</v>
      </c>
      <c r="K71" s="1" t="s">
        <v>0</v>
      </c>
    </row>
    <row r="72" spans="1:11" ht="123" customHeight="1" x14ac:dyDescent="0.25">
      <c r="A72" s="1">
        <v>84111603</v>
      </c>
      <c r="B72" s="12" t="s">
        <v>76</v>
      </c>
      <c r="C72" s="2" t="s">
        <v>6</v>
      </c>
      <c r="D72" s="2" t="s">
        <v>8</v>
      </c>
      <c r="E72" s="1" t="s">
        <v>4</v>
      </c>
      <c r="F72" s="1" t="s">
        <v>7</v>
      </c>
      <c r="G72" s="3">
        <f>7000000*6</f>
        <v>42000000</v>
      </c>
      <c r="H72" s="4">
        <f>7000000*6</f>
        <v>42000000</v>
      </c>
      <c r="I72" s="2" t="s">
        <v>49</v>
      </c>
      <c r="J72" s="2" t="s">
        <v>48</v>
      </c>
      <c r="K72" s="1" t="s">
        <v>0</v>
      </c>
    </row>
    <row r="73" spans="1:11" ht="78" customHeight="1" x14ac:dyDescent="0.25">
      <c r="A73" s="1">
        <v>43232300</v>
      </c>
      <c r="B73" s="12" t="s">
        <v>75</v>
      </c>
      <c r="C73" s="2" t="s">
        <v>74</v>
      </c>
      <c r="D73" s="2" t="s">
        <v>5</v>
      </c>
      <c r="E73" s="1" t="s">
        <v>4</v>
      </c>
      <c r="F73" s="1" t="s">
        <v>7</v>
      </c>
      <c r="G73" s="3">
        <v>162000000</v>
      </c>
      <c r="H73" s="3">
        <v>162000000</v>
      </c>
      <c r="I73" s="2" t="s">
        <v>49</v>
      </c>
      <c r="J73" s="2" t="s">
        <v>48</v>
      </c>
      <c r="K73" s="1" t="s">
        <v>0</v>
      </c>
    </row>
    <row r="74" spans="1:11" ht="63" customHeight="1" x14ac:dyDescent="0.25">
      <c r="A74" s="1">
        <v>81112102</v>
      </c>
      <c r="B74" s="12" t="s">
        <v>186</v>
      </c>
      <c r="C74" s="2" t="s">
        <v>64</v>
      </c>
      <c r="D74" s="2" t="s">
        <v>202</v>
      </c>
      <c r="E74" s="1" t="s">
        <v>66</v>
      </c>
      <c r="F74" s="1" t="s">
        <v>7</v>
      </c>
      <c r="G74" s="3">
        <v>80000000</v>
      </c>
      <c r="H74" s="3">
        <v>80000000</v>
      </c>
      <c r="I74" s="2" t="s">
        <v>49</v>
      </c>
      <c r="J74" s="2" t="s">
        <v>48</v>
      </c>
      <c r="K74" s="1" t="s">
        <v>0</v>
      </c>
    </row>
    <row r="75" spans="1:11" ht="76.5" customHeight="1" x14ac:dyDescent="0.25">
      <c r="A75" s="1">
        <v>81112100</v>
      </c>
      <c r="B75" s="10" t="s">
        <v>206</v>
      </c>
      <c r="C75" s="2" t="s">
        <v>67</v>
      </c>
      <c r="D75" s="2" t="s">
        <v>181</v>
      </c>
      <c r="E75" s="1" t="s">
        <v>185</v>
      </c>
      <c r="F75" s="1" t="s">
        <v>7</v>
      </c>
      <c r="G75" s="3">
        <v>130580000</v>
      </c>
      <c r="H75" s="3">
        <v>130580000</v>
      </c>
      <c r="I75" s="2" t="s">
        <v>2</v>
      </c>
      <c r="J75" s="2" t="s">
        <v>48</v>
      </c>
      <c r="K75" s="1" t="s">
        <v>0</v>
      </c>
    </row>
    <row r="76" spans="1:11" ht="75" x14ac:dyDescent="0.25">
      <c r="A76" s="1">
        <v>81102700</v>
      </c>
      <c r="B76" s="12" t="s">
        <v>73</v>
      </c>
      <c r="C76" s="2" t="s">
        <v>6</v>
      </c>
      <c r="D76" s="2" t="s">
        <v>8</v>
      </c>
      <c r="E76" s="1" t="s">
        <v>4</v>
      </c>
      <c r="F76" s="1" t="s">
        <v>7</v>
      </c>
      <c r="G76" s="3">
        <f>3000000*6</f>
        <v>18000000</v>
      </c>
      <c r="H76" s="3">
        <v>18000000</v>
      </c>
      <c r="I76" s="2" t="s">
        <v>49</v>
      </c>
      <c r="J76" s="2" t="s">
        <v>48</v>
      </c>
      <c r="K76" s="1" t="s">
        <v>0</v>
      </c>
    </row>
    <row r="77" spans="1:11" ht="96" customHeight="1" x14ac:dyDescent="0.25">
      <c r="A77" s="1">
        <v>81112202</v>
      </c>
      <c r="B77" s="12" t="s">
        <v>72</v>
      </c>
      <c r="C77" s="2" t="s">
        <v>6</v>
      </c>
      <c r="D77" s="2" t="s">
        <v>5</v>
      </c>
      <c r="E77" s="1" t="s">
        <v>71</v>
      </c>
      <c r="F77" s="1" t="s">
        <v>7</v>
      </c>
      <c r="G77" s="3">
        <f>8000000*3</f>
        <v>24000000</v>
      </c>
      <c r="H77" s="3">
        <f>8000000*3</f>
        <v>24000000</v>
      </c>
      <c r="I77" s="2" t="s">
        <v>49</v>
      </c>
      <c r="J77" s="2" t="s">
        <v>48</v>
      </c>
      <c r="K77" s="1" t="s">
        <v>0</v>
      </c>
    </row>
    <row r="78" spans="1:11" ht="82.5" customHeight="1" x14ac:dyDescent="0.25">
      <c r="A78" s="1">
        <v>43232200</v>
      </c>
      <c r="B78" s="12" t="s">
        <v>70</v>
      </c>
      <c r="C78" s="2" t="s">
        <v>59</v>
      </c>
      <c r="D78" s="2" t="s">
        <v>141</v>
      </c>
      <c r="E78" s="6" t="s">
        <v>54</v>
      </c>
      <c r="F78" s="1" t="s">
        <v>7</v>
      </c>
      <c r="G78" s="8">
        <v>180000000</v>
      </c>
      <c r="H78" s="8">
        <v>180000000</v>
      </c>
      <c r="I78" s="2" t="s">
        <v>49</v>
      </c>
      <c r="J78" s="2" t="s">
        <v>48</v>
      </c>
      <c r="K78" s="1" t="s">
        <v>0</v>
      </c>
    </row>
    <row r="79" spans="1:11" ht="69" customHeight="1" x14ac:dyDescent="0.25">
      <c r="A79" s="1">
        <v>43211507</v>
      </c>
      <c r="B79" s="12" t="s">
        <v>69</v>
      </c>
      <c r="C79" s="2" t="s">
        <v>184</v>
      </c>
      <c r="D79" s="2" t="s">
        <v>181</v>
      </c>
      <c r="E79" s="1" t="s">
        <v>66</v>
      </c>
      <c r="F79" s="1" t="s">
        <v>7</v>
      </c>
      <c r="G79" s="3">
        <v>54645000</v>
      </c>
      <c r="H79" s="3">
        <v>54645000</v>
      </c>
      <c r="I79" s="2" t="s">
        <v>49</v>
      </c>
      <c r="J79" s="2" t="s">
        <v>48</v>
      </c>
      <c r="K79" s="1" t="s">
        <v>0</v>
      </c>
    </row>
    <row r="80" spans="1:11" ht="69" customHeight="1" x14ac:dyDescent="0.25">
      <c r="A80" s="1">
        <v>39121405</v>
      </c>
      <c r="B80" s="12" t="s">
        <v>68</v>
      </c>
      <c r="C80" s="2" t="s">
        <v>67</v>
      </c>
      <c r="D80" s="2" t="s">
        <v>8</v>
      </c>
      <c r="E80" s="1" t="s">
        <v>66</v>
      </c>
      <c r="F80" s="1" t="s">
        <v>7</v>
      </c>
      <c r="G80" s="3">
        <v>50000000</v>
      </c>
      <c r="H80" s="3">
        <v>50000000</v>
      </c>
      <c r="I80" s="2" t="s">
        <v>49</v>
      </c>
      <c r="J80" s="2" t="s">
        <v>48</v>
      </c>
      <c r="K80" s="1" t="s">
        <v>0</v>
      </c>
    </row>
    <row r="81" spans="1:11" ht="75" x14ac:dyDescent="0.25">
      <c r="A81" s="1">
        <v>81112300</v>
      </c>
      <c r="B81" s="12" t="s">
        <v>65</v>
      </c>
      <c r="C81" s="2" t="s">
        <v>64</v>
      </c>
      <c r="D81" s="17" t="s">
        <v>8</v>
      </c>
      <c r="E81" s="1" t="s">
        <v>63</v>
      </c>
      <c r="F81" s="1" t="s">
        <v>7</v>
      </c>
      <c r="G81" s="3">
        <v>230000000</v>
      </c>
      <c r="H81" s="3">
        <v>230000000</v>
      </c>
      <c r="I81" s="2" t="s">
        <v>49</v>
      </c>
      <c r="J81" s="2" t="s">
        <v>48</v>
      </c>
      <c r="K81" s="1" t="s">
        <v>0</v>
      </c>
    </row>
    <row r="82" spans="1:11" ht="114" customHeight="1" x14ac:dyDescent="0.25">
      <c r="A82" s="1">
        <v>81102700</v>
      </c>
      <c r="B82" s="12" t="s">
        <v>62</v>
      </c>
      <c r="C82" s="2" t="s">
        <v>6</v>
      </c>
      <c r="D82" s="2" t="s">
        <v>8</v>
      </c>
      <c r="E82" s="1" t="s">
        <v>4</v>
      </c>
      <c r="F82" s="1" t="s">
        <v>7</v>
      </c>
      <c r="G82" s="8">
        <f>5350000*6</f>
        <v>32100000</v>
      </c>
      <c r="H82" s="8">
        <f>5350000*6</f>
        <v>32100000</v>
      </c>
      <c r="I82" s="2" t="s">
        <v>49</v>
      </c>
      <c r="J82" s="2" t="s">
        <v>48</v>
      </c>
      <c r="K82" s="1" t="s">
        <v>0</v>
      </c>
    </row>
    <row r="83" spans="1:11" ht="96" customHeight="1" x14ac:dyDescent="0.25">
      <c r="A83" s="1" t="s">
        <v>58</v>
      </c>
      <c r="B83" s="12" t="s">
        <v>61</v>
      </c>
      <c r="C83" s="2" t="s">
        <v>6</v>
      </c>
      <c r="D83" s="2" t="s">
        <v>5</v>
      </c>
      <c r="E83" s="1" t="s">
        <v>4</v>
      </c>
      <c r="F83" s="1" t="s">
        <v>7</v>
      </c>
      <c r="G83" s="3">
        <v>10000000</v>
      </c>
      <c r="H83" s="3">
        <v>10000000</v>
      </c>
      <c r="I83" s="2" t="s">
        <v>49</v>
      </c>
      <c r="J83" s="2" t="s">
        <v>48</v>
      </c>
      <c r="K83" s="1" t="s">
        <v>0</v>
      </c>
    </row>
    <row r="84" spans="1:11" ht="67.5" customHeight="1" x14ac:dyDescent="0.25">
      <c r="A84" s="1">
        <v>81111500</v>
      </c>
      <c r="B84" s="12" t="s">
        <v>60</v>
      </c>
      <c r="C84" s="2" t="s">
        <v>59</v>
      </c>
      <c r="D84" s="2" t="s">
        <v>8</v>
      </c>
      <c r="E84" s="1" t="s">
        <v>4</v>
      </c>
      <c r="F84" s="1" t="s">
        <v>7</v>
      </c>
      <c r="G84" s="8">
        <v>158760038</v>
      </c>
      <c r="H84" s="3">
        <v>158760038</v>
      </c>
      <c r="I84" s="2" t="s">
        <v>49</v>
      </c>
      <c r="J84" s="2" t="s">
        <v>48</v>
      </c>
      <c r="K84" s="1" t="s">
        <v>0</v>
      </c>
    </row>
    <row r="85" spans="1:11" ht="94.5" customHeight="1" x14ac:dyDescent="0.25">
      <c r="A85" s="1" t="s">
        <v>58</v>
      </c>
      <c r="B85" s="12" t="s">
        <v>57</v>
      </c>
      <c r="C85" s="2" t="s">
        <v>6</v>
      </c>
      <c r="D85" s="2" t="s">
        <v>5</v>
      </c>
      <c r="E85" s="1" t="s">
        <v>4</v>
      </c>
      <c r="F85" s="1" t="s">
        <v>7</v>
      </c>
      <c r="G85" s="8">
        <v>272448000</v>
      </c>
      <c r="H85" s="8">
        <v>272448000</v>
      </c>
      <c r="I85" s="2" t="s">
        <v>49</v>
      </c>
      <c r="J85" s="2" t="s">
        <v>48</v>
      </c>
      <c r="K85" s="1" t="s">
        <v>0</v>
      </c>
    </row>
    <row r="86" spans="1:11" ht="60" x14ac:dyDescent="0.25">
      <c r="A86" s="1">
        <v>43232400</v>
      </c>
      <c r="B86" s="12" t="s">
        <v>56</v>
      </c>
      <c r="C86" s="2" t="s">
        <v>95</v>
      </c>
      <c r="D86" s="2" t="s">
        <v>8</v>
      </c>
      <c r="E86" s="1" t="s">
        <v>54</v>
      </c>
      <c r="F86" s="1" t="s">
        <v>7</v>
      </c>
      <c r="G86" s="3">
        <v>180008922</v>
      </c>
      <c r="H86" s="3">
        <v>180008922</v>
      </c>
      <c r="I86" s="2" t="s">
        <v>49</v>
      </c>
      <c r="J86" s="2" t="s">
        <v>48</v>
      </c>
      <c r="K86" s="1" t="s">
        <v>0</v>
      </c>
    </row>
    <row r="87" spans="1:11" ht="90" x14ac:dyDescent="0.25">
      <c r="A87" s="1">
        <v>81111800</v>
      </c>
      <c r="B87" s="12" t="s">
        <v>53</v>
      </c>
      <c r="C87" s="2" t="s">
        <v>6</v>
      </c>
      <c r="D87" s="2" t="s">
        <v>8</v>
      </c>
      <c r="E87" s="1" t="s">
        <v>4</v>
      </c>
      <c r="F87" s="1" t="s">
        <v>7</v>
      </c>
      <c r="G87" s="4">
        <f>2500000*6</f>
        <v>15000000</v>
      </c>
      <c r="H87" s="4">
        <f>2500000*6</f>
        <v>15000000</v>
      </c>
      <c r="I87" s="2" t="s">
        <v>49</v>
      </c>
      <c r="J87" s="2" t="s">
        <v>48</v>
      </c>
      <c r="K87" s="1" t="s">
        <v>0</v>
      </c>
    </row>
    <row r="88" spans="1:11" ht="90" x14ac:dyDescent="0.25">
      <c r="A88" s="1">
        <v>81111800</v>
      </c>
      <c r="B88" s="12" t="s">
        <v>52</v>
      </c>
      <c r="C88" s="2" t="s">
        <v>6</v>
      </c>
      <c r="D88" s="2" t="s">
        <v>8</v>
      </c>
      <c r="E88" s="1" t="s">
        <v>4</v>
      </c>
      <c r="F88" s="1" t="s">
        <v>7</v>
      </c>
      <c r="G88" s="4">
        <f>2500000*6</f>
        <v>15000000</v>
      </c>
      <c r="H88" s="4">
        <f>2500000*6</f>
        <v>15000000</v>
      </c>
      <c r="I88" s="2" t="s">
        <v>49</v>
      </c>
      <c r="J88" s="2" t="s">
        <v>48</v>
      </c>
      <c r="K88" s="1" t="s">
        <v>0</v>
      </c>
    </row>
    <row r="89" spans="1:11" ht="90" x14ac:dyDescent="0.25">
      <c r="A89" s="1">
        <v>81102700</v>
      </c>
      <c r="B89" s="12" t="s">
        <v>51</v>
      </c>
      <c r="C89" s="2" t="s">
        <v>6</v>
      </c>
      <c r="D89" s="2" t="s">
        <v>8</v>
      </c>
      <c r="E89" s="1" t="s">
        <v>4</v>
      </c>
      <c r="F89" s="1" t="s">
        <v>7</v>
      </c>
      <c r="G89" s="4">
        <f>5000000*6</f>
        <v>30000000</v>
      </c>
      <c r="H89" s="4">
        <f>5000000*6</f>
        <v>30000000</v>
      </c>
      <c r="I89" s="2" t="s">
        <v>49</v>
      </c>
      <c r="J89" s="2" t="s">
        <v>48</v>
      </c>
      <c r="K89" s="1" t="s">
        <v>0</v>
      </c>
    </row>
    <row r="90" spans="1:11" ht="105" x14ac:dyDescent="0.25">
      <c r="A90" s="1">
        <v>81111805</v>
      </c>
      <c r="B90" s="12" t="s">
        <v>50</v>
      </c>
      <c r="C90" s="2" t="s">
        <v>6</v>
      </c>
      <c r="D90" s="2" t="s">
        <v>5</v>
      </c>
      <c r="E90" s="1" t="s">
        <v>4</v>
      </c>
      <c r="F90" s="1" t="s">
        <v>7</v>
      </c>
      <c r="G90" s="4">
        <v>349991078.5</v>
      </c>
      <c r="H90" s="4">
        <v>349991078.5</v>
      </c>
      <c r="I90" s="2" t="s">
        <v>49</v>
      </c>
      <c r="J90" s="2" t="s">
        <v>48</v>
      </c>
      <c r="K90" s="1" t="s">
        <v>0</v>
      </c>
    </row>
    <row r="91" spans="1:11" ht="189" customHeight="1" x14ac:dyDescent="0.25">
      <c r="A91" s="1">
        <v>86101705</v>
      </c>
      <c r="B91" s="12" t="s">
        <v>47</v>
      </c>
      <c r="C91" s="2" t="s">
        <v>6</v>
      </c>
      <c r="D91" s="2" t="s">
        <v>8</v>
      </c>
      <c r="E91" s="1" t="s">
        <v>4</v>
      </c>
      <c r="F91" s="1" t="s">
        <v>7</v>
      </c>
      <c r="G91" s="4">
        <f>6000000*6</f>
        <v>36000000</v>
      </c>
      <c r="H91" s="4">
        <f>6000000*6</f>
        <v>36000000</v>
      </c>
      <c r="I91" s="2" t="s">
        <v>2</v>
      </c>
      <c r="J91" s="2" t="s">
        <v>1</v>
      </c>
      <c r="K91" s="1" t="s">
        <v>0</v>
      </c>
    </row>
    <row r="92" spans="1:11" ht="117" customHeight="1" x14ac:dyDescent="0.25">
      <c r="A92" s="1">
        <v>80101500</v>
      </c>
      <c r="B92" s="12" t="s">
        <v>46</v>
      </c>
      <c r="C92" s="2" t="s">
        <v>6</v>
      </c>
      <c r="D92" s="2" t="s">
        <v>8</v>
      </c>
      <c r="E92" s="1" t="s">
        <v>4</v>
      </c>
      <c r="F92" s="1" t="s">
        <v>7</v>
      </c>
      <c r="G92" s="4">
        <f>7000000*6</f>
        <v>42000000</v>
      </c>
      <c r="H92" s="4">
        <f>7000000*6</f>
        <v>42000000</v>
      </c>
      <c r="I92" s="2" t="s">
        <v>2</v>
      </c>
      <c r="J92" s="2" t="s">
        <v>1</v>
      </c>
      <c r="K92" s="1" t="s">
        <v>0</v>
      </c>
    </row>
    <row r="93" spans="1:11" ht="117" customHeight="1" x14ac:dyDescent="0.25">
      <c r="A93" s="1">
        <v>80141626</v>
      </c>
      <c r="B93" s="12" t="s">
        <v>45</v>
      </c>
      <c r="C93" s="2" t="s">
        <v>6</v>
      </c>
      <c r="D93" s="2" t="s">
        <v>5</v>
      </c>
      <c r="E93" s="1" t="s">
        <v>4</v>
      </c>
      <c r="F93" s="1" t="s">
        <v>7</v>
      </c>
      <c r="G93" s="3">
        <f>1490000*11</f>
        <v>16390000</v>
      </c>
      <c r="H93" s="3">
        <v>16390000</v>
      </c>
      <c r="I93" s="2" t="s">
        <v>2</v>
      </c>
      <c r="J93" s="2" t="s">
        <v>1</v>
      </c>
      <c r="K93" s="1" t="s">
        <v>0</v>
      </c>
    </row>
    <row r="94" spans="1:11" ht="112.5" customHeight="1" x14ac:dyDescent="0.25">
      <c r="A94" s="1">
        <v>80101504</v>
      </c>
      <c r="B94" s="12" t="s">
        <v>44</v>
      </c>
      <c r="C94" s="2" t="s">
        <v>6</v>
      </c>
      <c r="D94" s="2" t="s">
        <v>8</v>
      </c>
      <c r="E94" s="1" t="s">
        <v>4</v>
      </c>
      <c r="F94" s="1" t="s">
        <v>7</v>
      </c>
      <c r="G94" s="3">
        <f t="shared" ref="G94:H97" si="0">1490000*6</f>
        <v>8940000</v>
      </c>
      <c r="H94" s="3">
        <f t="shared" si="0"/>
        <v>8940000</v>
      </c>
      <c r="I94" s="2" t="s">
        <v>2</v>
      </c>
      <c r="J94" s="2" t="s">
        <v>1</v>
      </c>
      <c r="K94" s="1" t="s">
        <v>0</v>
      </c>
    </row>
    <row r="95" spans="1:11" ht="117" customHeight="1" x14ac:dyDescent="0.25">
      <c r="A95" s="1">
        <v>80101504</v>
      </c>
      <c r="B95" s="12" t="s">
        <v>43</v>
      </c>
      <c r="C95" s="2" t="s">
        <v>6</v>
      </c>
      <c r="D95" s="2" t="s">
        <v>8</v>
      </c>
      <c r="E95" s="1" t="s">
        <v>4</v>
      </c>
      <c r="F95" s="1" t="s">
        <v>7</v>
      </c>
      <c r="G95" s="3">
        <f t="shared" si="0"/>
        <v>8940000</v>
      </c>
      <c r="H95" s="3">
        <f t="shared" si="0"/>
        <v>8940000</v>
      </c>
      <c r="I95" s="2" t="s">
        <v>2</v>
      </c>
      <c r="J95" s="2" t="s">
        <v>1</v>
      </c>
      <c r="K95" s="1" t="s">
        <v>0</v>
      </c>
    </row>
    <row r="96" spans="1:11" ht="103.5" customHeight="1" x14ac:dyDescent="0.25">
      <c r="A96" s="1">
        <v>80101504</v>
      </c>
      <c r="B96" s="12" t="s">
        <v>42</v>
      </c>
      <c r="C96" s="2" t="s">
        <v>6</v>
      </c>
      <c r="D96" s="2" t="s">
        <v>8</v>
      </c>
      <c r="E96" s="1" t="s">
        <v>4</v>
      </c>
      <c r="F96" s="1" t="s">
        <v>7</v>
      </c>
      <c r="G96" s="3">
        <f t="shared" si="0"/>
        <v>8940000</v>
      </c>
      <c r="H96" s="3">
        <f t="shared" si="0"/>
        <v>8940000</v>
      </c>
      <c r="I96" s="2" t="s">
        <v>2</v>
      </c>
      <c r="J96" s="2" t="s">
        <v>1</v>
      </c>
      <c r="K96" s="1" t="s">
        <v>0</v>
      </c>
    </row>
    <row r="97" spans="1:11" ht="114" customHeight="1" x14ac:dyDescent="0.25">
      <c r="A97" s="1">
        <v>80101504</v>
      </c>
      <c r="B97" s="12" t="s">
        <v>41</v>
      </c>
      <c r="C97" s="2" t="s">
        <v>6</v>
      </c>
      <c r="D97" s="2" t="s">
        <v>8</v>
      </c>
      <c r="E97" s="1" t="s">
        <v>4</v>
      </c>
      <c r="F97" s="1" t="s">
        <v>7</v>
      </c>
      <c r="G97" s="3">
        <f t="shared" si="0"/>
        <v>8940000</v>
      </c>
      <c r="H97" s="3">
        <f t="shared" si="0"/>
        <v>8940000</v>
      </c>
      <c r="I97" s="2" t="s">
        <v>2</v>
      </c>
      <c r="J97" s="2" t="s">
        <v>1</v>
      </c>
      <c r="K97" s="1" t="s">
        <v>0</v>
      </c>
    </row>
    <row r="98" spans="1:11" ht="100.5" customHeight="1" x14ac:dyDescent="0.25">
      <c r="A98" s="1">
        <v>81111510</v>
      </c>
      <c r="B98" s="12" t="s">
        <v>40</v>
      </c>
      <c r="C98" s="2" t="s">
        <v>6</v>
      </c>
      <c r="D98" s="2" t="s">
        <v>5</v>
      </c>
      <c r="E98" s="1" t="s">
        <v>39</v>
      </c>
      <c r="F98" s="1" t="s">
        <v>7</v>
      </c>
      <c r="G98" s="3">
        <v>139975504.34999999</v>
      </c>
      <c r="H98" s="3">
        <v>139975504.34999999</v>
      </c>
      <c r="I98" s="2" t="s">
        <v>2</v>
      </c>
      <c r="J98" s="2" t="s">
        <v>1</v>
      </c>
      <c r="K98" s="1" t="s">
        <v>0</v>
      </c>
    </row>
    <row r="99" spans="1:11" ht="211.5" customHeight="1" x14ac:dyDescent="0.25">
      <c r="A99" s="1">
        <v>84111603</v>
      </c>
      <c r="B99" s="12" t="s">
        <v>38</v>
      </c>
      <c r="C99" s="2" t="s">
        <v>6</v>
      </c>
      <c r="D99" s="2" t="s">
        <v>8</v>
      </c>
      <c r="E99" s="1" t="s">
        <v>4</v>
      </c>
      <c r="F99" s="1" t="s">
        <v>7</v>
      </c>
      <c r="G99" s="4">
        <f>7000000*6</f>
        <v>42000000</v>
      </c>
      <c r="H99" s="4">
        <f>7000000*6</f>
        <v>42000000</v>
      </c>
      <c r="I99" s="2" t="s">
        <v>2</v>
      </c>
      <c r="J99" s="2" t="s">
        <v>1</v>
      </c>
      <c r="K99" s="1" t="s">
        <v>0</v>
      </c>
    </row>
    <row r="100" spans="1:11" ht="187.5" customHeight="1" x14ac:dyDescent="0.25">
      <c r="A100" s="1">
        <v>80101510</v>
      </c>
      <c r="B100" s="12" t="s">
        <v>37</v>
      </c>
      <c r="C100" s="2" t="s">
        <v>6</v>
      </c>
      <c r="D100" s="2" t="s">
        <v>8</v>
      </c>
      <c r="E100" s="1" t="s">
        <v>4</v>
      </c>
      <c r="F100" s="1" t="s">
        <v>7</v>
      </c>
      <c r="G100" s="4">
        <f>8000000*6</f>
        <v>48000000</v>
      </c>
      <c r="H100" s="4">
        <f>8000000*6</f>
        <v>48000000</v>
      </c>
      <c r="I100" s="2" t="s">
        <v>2</v>
      </c>
      <c r="J100" s="2" t="s">
        <v>1</v>
      </c>
      <c r="K100" s="1" t="s">
        <v>0</v>
      </c>
    </row>
    <row r="101" spans="1:11" ht="169.5" customHeight="1" x14ac:dyDescent="0.25">
      <c r="A101" s="1" t="s">
        <v>11</v>
      </c>
      <c r="B101" s="12" t="s">
        <v>36</v>
      </c>
      <c r="C101" s="2" t="s">
        <v>6</v>
      </c>
      <c r="D101" s="2" t="s">
        <v>8</v>
      </c>
      <c r="E101" s="1" t="s">
        <v>4</v>
      </c>
      <c r="F101" s="1" t="s">
        <v>7</v>
      </c>
      <c r="G101" s="4">
        <f>4000000*6</f>
        <v>24000000</v>
      </c>
      <c r="H101" s="4">
        <f>4000000*6</f>
        <v>24000000</v>
      </c>
      <c r="I101" s="2" t="s">
        <v>2</v>
      </c>
      <c r="J101" s="2" t="s">
        <v>1</v>
      </c>
      <c r="K101" s="1" t="s">
        <v>0</v>
      </c>
    </row>
    <row r="102" spans="1:11" ht="195" x14ac:dyDescent="0.25">
      <c r="A102" s="1">
        <v>84111603</v>
      </c>
      <c r="B102" s="12" t="s">
        <v>35</v>
      </c>
      <c r="C102" s="2" t="s">
        <v>6</v>
      </c>
      <c r="D102" s="2" t="s">
        <v>8</v>
      </c>
      <c r="E102" s="1" t="s">
        <v>4</v>
      </c>
      <c r="F102" s="1" t="s">
        <v>7</v>
      </c>
      <c r="G102" s="4">
        <f>5800000*6</f>
        <v>34800000</v>
      </c>
      <c r="H102" s="4">
        <f>5800000*6</f>
        <v>34800000</v>
      </c>
      <c r="I102" s="2" t="s">
        <v>2</v>
      </c>
      <c r="J102" s="2" t="s">
        <v>1</v>
      </c>
      <c r="K102" s="1" t="s">
        <v>0</v>
      </c>
    </row>
    <row r="103" spans="1:11" ht="133.5" customHeight="1" x14ac:dyDescent="0.25">
      <c r="A103" s="1">
        <v>80101510</v>
      </c>
      <c r="B103" s="12" t="s">
        <v>34</v>
      </c>
      <c r="C103" s="2" t="s">
        <v>6</v>
      </c>
      <c r="D103" s="2" t="s">
        <v>8</v>
      </c>
      <c r="E103" s="1" t="s">
        <v>4</v>
      </c>
      <c r="F103" s="1" t="s">
        <v>7</v>
      </c>
      <c r="G103" s="4">
        <f>7000000*6</f>
        <v>42000000</v>
      </c>
      <c r="H103" s="4">
        <f>7000000*6</f>
        <v>42000000</v>
      </c>
      <c r="I103" s="2" t="s">
        <v>2</v>
      </c>
      <c r="J103" s="2" t="s">
        <v>1</v>
      </c>
      <c r="K103" s="1" t="s">
        <v>0</v>
      </c>
    </row>
    <row r="104" spans="1:11" ht="127.5" customHeight="1" x14ac:dyDescent="0.25">
      <c r="A104" s="1" t="s">
        <v>11</v>
      </c>
      <c r="B104" s="12" t="s">
        <v>33</v>
      </c>
      <c r="C104" s="2" t="s">
        <v>6</v>
      </c>
      <c r="D104" s="2" t="s">
        <v>8</v>
      </c>
      <c r="E104" s="1" t="s">
        <v>4</v>
      </c>
      <c r="F104" s="1" t="s">
        <v>7</v>
      </c>
      <c r="G104" s="4">
        <f>7000000*6</f>
        <v>42000000</v>
      </c>
      <c r="H104" s="4">
        <f>7000000*6</f>
        <v>42000000</v>
      </c>
      <c r="I104" s="2" t="s">
        <v>2</v>
      </c>
      <c r="J104" s="2" t="s">
        <v>1</v>
      </c>
      <c r="K104" s="1" t="s">
        <v>0</v>
      </c>
    </row>
    <row r="105" spans="1:11" ht="156" customHeight="1" x14ac:dyDescent="0.25">
      <c r="A105" s="1">
        <v>80101500</v>
      </c>
      <c r="B105" s="12" t="s">
        <v>32</v>
      </c>
      <c r="C105" s="2" t="s">
        <v>6</v>
      </c>
      <c r="D105" s="2" t="s">
        <v>8</v>
      </c>
      <c r="E105" s="1" t="s">
        <v>4</v>
      </c>
      <c r="F105" s="1" t="s">
        <v>7</v>
      </c>
      <c r="G105" s="4">
        <f>6000000*6</f>
        <v>36000000</v>
      </c>
      <c r="H105" s="4">
        <f>6000000*6</f>
        <v>36000000</v>
      </c>
      <c r="I105" s="2" t="s">
        <v>2</v>
      </c>
      <c r="J105" s="2" t="s">
        <v>1</v>
      </c>
      <c r="K105" s="1" t="s">
        <v>0</v>
      </c>
    </row>
    <row r="106" spans="1:11" ht="150" x14ac:dyDescent="0.25">
      <c r="A106" s="1">
        <v>80101500</v>
      </c>
      <c r="B106" s="12" t="s">
        <v>31</v>
      </c>
      <c r="C106" s="2" t="s">
        <v>6</v>
      </c>
      <c r="D106" s="2" t="s">
        <v>8</v>
      </c>
      <c r="E106" s="1" t="s">
        <v>4</v>
      </c>
      <c r="F106" s="1" t="s">
        <v>7</v>
      </c>
      <c r="G106" s="4">
        <f>5000000*6</f>
        <v>30000000</v>
      </c>
      <c r="H106" s="4">
        <f>5000000*6</f>
        <v>30000000</v>
      </c>
      <c r="I106" s="2" t="s">
        <v>2</v>
      </c>
      <c r="J106" s="2" t="s">
        <v>1</v>
      </c>
      <c r="K106" s="1" t="s">
        <v>0</v>
      </c>
    </row>
    <row r="107" spans="1:11" ht="120" x14ac:dyDescent="0.25">
      <c r="A107" s="1" t="s">
        <v>11</v>
      </c>
      <c r="B107" s="12" t="s">
        <v>30</v>
      </c>
      <c r="C107" s="2" t="s">
        <v>6</v>
      </c>
      <c r="D107" s="2" t="s">
        <v>8</v>
      </c>
      <c r="E107" s="1" t="s">
        <v>4</v>
      </c>
      <c r="F107" s="1" t="s">
        <v>7</v>
      </c>
      <c r="G107" s="4">
        <f>5000000*6</f>
        <v>30000000</v>
      </c>
      <c r="H107" s="4">
        <f>5000000*6</f>
        <v>30000000</v>
      </c>
      <c r="I107" s="2" t="s">
        <v>2</v>
      </c>
      <c r="J107" s="2" t="s">
        <v>1</v>
      </c>
      <c r="K107" s="1" t="s">
        <v>0</v>
      </c>
    </row>
    <row r="108" spans="1:11" ht="195" x14ac:dyDescent="0.25">
      <c r="A108" s="1">
        <v>84111603</v>
      </c>
      <c r="B108" s="12" t="s">
        <v>29</v>
      </c>
      <c r="C108" s="2" t="s">
        <v>6</v>
      </c>
      <c r="D108" s="2" t="s">
        <v>8</v>
      </c>
      <c r="E108" s="1" t="s">
        <v>4</v>
      </c>
      <c r="F108" s="1" t="s">
        <v>7</v>
      </c>
      <c r="G108" s="4">
        <f>8000000*6</f>
        <v>48000000</v>
      </c>
      <c r="H108" s="4">
        <f>8000000*6</f>
        <v>48000000</v>
      </c>
      <c r="I108" s="2" t="s">
        <v>2</v>
      </c>
      <c r="J108" s="2" t="s">
        <v>1</v>
      </c>
      <c r="K108" s="1" t="s">
        <v>0</v>
      </c>
    </row>
    <row r="109" spans="1:11" ht="135" x14ac:dyDescent="0.25">
      <c r="A109" s="1">
        <v>80101500</v>
      </c>
      <c r="B109" s="12" t="s">
        <v>28</v>
      </c>
      <c r="C109" s="2" t="s">
        <v>6</v>
      </c>
      <c r="D109" s="2" t="s">
        <v>8</v>
      </c>
      <c r="E109" s="1" t="s">
        <v>4</v>
      </c>
      <c r="F109" s="1" t="s">
        <v>7</v>
      </c>
      <c r="G109" s="5">
        <f>8000000*6</f>
        <v>48000000</v>
      </c>
      <c r="H109" s="5">
        <f>8000000*6</f>
        <v>48000000</v>
      </c>
      <c r="I109" s="2" t="s">
        <v>2</v>
      </c>
      <c r="J109" s="2" t="s">
        <v>1</v>
      </c>
      <c r="K109" s="1" t="s">
        <v>0</v>
      </c>
    </row>
    <row r="110" spans="1:11" ht="150" x14ac:dyDescent="0.25">
      <c r="A110" s="1" t="s">
        <v>11</v>
      </c>
      <c r="B110" s="12" t="s">
        <v>27</v>
      </c>
      <c r="C110" s="2" t="s">
        <v>6</v>
      </c>
      <c r="D110" s="2" t="s">
        <v>8</v>
      </c>
      <c r="E110" s="1" t="s">
        <v>4</v>
      </c>
      <c r="F110" s="1" t="s">
        <v>7</v>
      </c>
      <c r="G110" s="4">
        <f>6000000*6</f>
        <v>36000000</v>
      </c>
      <c r="H110" s="4">
        <f>6000000*6</f>
        <v>36000000</v>
      </c>
      <c r="I110" s="2" t="s">
        <v>2</v>
      </c>
      <c r="J110" s="2" t="s">
        <v>1</v>
      </c>
      <c r="K110" s="1" t="s">
        <v>0</v>
      </c>
    </row>
    <row r="111" spans="1:11" ht="90" x14ac:dyDescent="0.25">
      <c r="A111" s="1">
        <v>82101602</v>
      </c>
      <c r="B111" s="12" t="s">
        <v>26</v>
      </c>
      <c r="C111" s="2" t="s">
        <v>6</v>
      </c>
      <c r="D111" s="2" t="s">
        <v>5</v>
      </c>
      <c r="E111" s="1" t="s">
        <v>4</v>
      </c>
      <c r="F111" s="1" t="s">
        <v>3</v>
      </c>
      <c r="G111" s="3">
        <v>350686425</v>
      </c>
      <c r="H111" s="3">
        <v>350686425</v>
      </c>
      <c r="I111" s="2" t="s">
        <v>2</v>
      </c>
      <c r="J111" s="2" t="s">
        <v>1</v>
      </c>
      <c r="K111" s="1" t="s">
        <v>0</v>
      </c>
    </row>
    <row r="112" spans="1:11" ht="75" x14ac:dyDescent="0.25">
      <c r="A112" s="1">
        <v>80111500</v>
      </c>
      <c r="B112" s="12" t="s">
        <v>25</v>
      </c>
      <c r="C112" s="2" t="s">
        <v>6</v>
      </c>
      <c r="D112" s="2" t="s">
        <v>8</v>
      </c>
      <c r="E112" s="1" t="s">
        <v>4</v>
      </c>
      <c r="F112" s="1" t="s">
        <v>3</v>
      </c>
      <c r="G112" s="3">
        <f>2600000*6</f>
        <v>15600000</v>
      </c>
      <c r="H112" s="3">
        <f>2600000*6</f>
        <v>15600000</v>
      </c>
      <c r="I112" s="2" t="s">
        <v>2</v>
      </c>
      <c r="J112" s="2" t="s">
        <v>1</v>
      </c>
      <c r="K112" s="1" t="s">
        <v>0</v>
      </c>
    </row>
    <row r="113" spans="1:11" ht="90" x14ac:dyDescent="0.25">
      <c r="A113" s="1">
        <v>80101504</v>
      </c>
      <c r="B113" s="12" t="s">
        <v>24</v>
      </c>
      <c r="C113" s="2" t="s">
        <v>6</v>
      </c>
      <c r="D113" s="2" t="s">
        <v>8</v>
      </c>
      <c r="E113" s="1" t="s">
        <v>4</v>
      </c>
      <c r="F113" s="1" t="s">
        <v>3</v>
      </c>
      <c r="G113" s="3">
        <f>3000000*6</f>
        <v>18000000</v>
      </c>
      <c r="H113" s="3">
        <f>3000000*6</f>
        <v>18000000</v>
      </c>
      <c r="I113" s="2" t="s">
        <v>2</v>
      </c>
      <c r="J113" s="2" t="s">
        <v>1</v>
      </c>
      <c r="K113" s="1" t="s">
        <v>0</v>
      </c>
    </row>
    <row r="114" spans="1:11" ht="60" x14ac:dyDescent="0.25">
      <c r="A114" s="1">
        <v>80111500</v>
      </c>
      <c r="B114" s="12" t="s">
        <v>23</v>
      </c>
      <c r="C114" s="2" t="s">
        <v>6</v>
      </c>
      <c r="D114" s="2" t="s">
        <v>8</v>
      </c>
      <c r="E114" s="1" t="s">
        <v>4</v>
      </c>
      <c r="F114" s="1" t="s">
        <v>3</v>
      </c>
      <c r="G114" s="3">
        <f>2600000*6</f>
        <v>15600000</v>
      </c>
      <c r="H114" s="3">
        <f>2600000*6</f>
        <v>15600000</v>
      </c>
      <c r="I114" s="2" t="s">
        <v>2</v>
      </c>
      <c r="J114" s="2" t="s">
        <v>1</v>
      </c>
      <c r="K114" s="1" t="s">
        <v>0</v>
      </c>
    </row>
    <row r="115" spans="1:11" ht="90" x14ac:dyDescent="0.25">
      <c r="A115" s="1" t="s">
        <v>11</v>
      </c>
      <c r="B115" s="12" t="s">
        <v>22</v>
      </c>
      <c r="C115" s="2" t="s">
        <v>6</v>
      </c>
      <c r="D115" s="2" t="s">
        <v>8</v>
      </c>
      <c r="E115" s="1" t="s">
        <v>4</v>
      </c>
      <c r="F115" s="1" t="s">
        <v>3</v>
      </c>
      <c r="G115" s="3">
        <f>3000000*6</f>
        <v>18000000</v>
      </c>
      <c r="H115" s="3">
        <f>3000000*6</f>
        <v>18000000</v>
      </c>
      <c r="I115" s="2" t="s">
        <v>2</v>
      </c>
      <c r="J115" s="2"/>
      <c r="K115" s="1" t="s">
        <v>0</v>
      </c>
    </row>
    <row r="116" spans="1:11" ht="90" x14ac:dyDescent="0.25">
      <c r="A116" s="1">
        <v>80111500</v>
      </c>
      <c r="B116" s="12" t="s">
        <v>21</v>
      </c>
      <c r="C116" s="2" t="s">
        <v>6</v>
      </c>
      <c r="D116" s="2" t="s">
        <v>8</v>
      </c>
      <c r="E116" s="1" t="s">
        <v>4</v>
      </c>
      <c r="F116" s="1" t="s">
        <v>3</v>
      </c>
      <c r="G116" s="3">
        <f>8000000*6</f>
        <v>48000000</v>
      </c>
      <c r="H116" s="3">
        <f>8000000*6</f>
        <v>48000000</v>
      </c>
      <c r="I116" s="2" t="s">
        <v>2</v>
      </c>
      <c r="J116" s="2" t="s">
        <v>1</v>
      </c>
      <c r="K116" s="1" t="s">
        <v>0</v>
      </c>
    </row>
    <row r="117" spans="1:11" ht="120" x14ac:dyDescent="0.25">
      <c r="A117" s="1">
        <v>80101500</v>
      </c>
      <c r="B117" s="12" t="s">
        <v>20</v>
      </c>
      <c r="C117" s="2" t="s">
        <v>6</v>
      </c>
      <c r="D117" s="2" t="s">
        <v>8</v>
      </c>
      <c r="E117" s="1" t="s">
        <v>4</v>
      </c>
      <c r="F117" s="1" t="s">
        <v>3</v>
      </c>
      <c r="G117" s="3">
        <f>2000000*6</f>
        <v>12000000</v>
      </c>
      <c r="H117" s="3">
        <f>2000000*6</f>
        <v>12000000</v>
      </c>
      <c r="I117" s="2" t="s">
        <v>2</v>
      </c>
      <c r="J117" s="2" t="s">
        <v>1</v>
      </c>
      <c r="K117" s="1" t="s">
        <v>0</v>
      </c>
    </row>
    <row r="118" spans="1:11" ht="75" x14ac:dyDescent="0.25">
      <c r="A118" s="1" t="s">
        <v>11</v>
      </c>
      <c r="B118" s="12" t="s">
        <v>19</v>
      </c>
      <c r="C118" s="2" t="s">
        <v>6</v>
      </c>
      <c r="D118" s="2" t="s">
        <v>8</v>
      </c>
      <c r="E118" s="1" t="s">
        <v>4</v>
      </c>
      <c r="F118" s="1" t="s">
        <v>3</v>
      </c>
      <c r="G118" s="3">
        <f>2500000*6</f>
        <v>15000000</v>
      </c>
      <c r="H118" s="3">
        <f>2500000*6</f>
        <v>15000000</v>
      </c>
      <c r="I118" s="2" t="s">
        <v>2</v>
      </c>
      <c r="J118" s="2" t="s">
        <v>1</v>
      </c>
      <c r="K118" s="1" t="s">
        <v>0</v>
      </c>
    </row>
    <row r="119" spans="1:11" ht="90" x14ac:dyDescent="0.25">
      <c r="A119" s="1">
        <v>80151504</v>
      </c>
      <c r="B119" s="12" t="s">
        <v>18</v>
      </c>
      <c r="C119" s="2" t="s">
        <v>6</v>
      </c>
      <c r="D119" s="2" t="s">
        <v>17</v>
      </c>
      <c r="E119" s="1" t="s">
        <v>4</v>
      </c>
      <c r="F119" s="1" t="s">
        <v>3</v>
      </c>
      <c r="G119" s="3">
        <f>7818181.81*11</f>
        <v>85999999.909999996</v>
      </c>
      <c r="H119" s="3">
        <f>7818181.81*11</f>
        <v>85999999.909999996</v>
      </c>
      <c r="I119" s="2" t="s">
        <v>2</v>
      </c>
      <c r="J119" s="2" t="s">
        <v>16</v>
      </c>
      <c r="K119" s="1" t="s">
        <v>0</v>
      </c>
    </row>
    <row r="120" spans="1:11" ht="154.5" customHeight="1" x14ac:dyDescent="0.25">
      <c r="A120" s="1" t="s">
        <v>11</v>
      </c>
      <c r="B120" s="12" t="s">
        <v>15</v>
      </c>
      <c r="C120" s="2" t="s">
        <v>6</v>
      </c>
      <c r="D120" s="1" t="s">
        <v>8</v>
      </c>
      <c r="E120" s="1" t="s">
        <v>4</v>
      </c>
      <c r="F120" s="1" t="s">
        <v>7</v>
      </c>
      <c r="G120" s="3">
        <f>5000000*6</f>
        <v>30000000</v>
      </c>
      <c r="H120" s="3">
        <f>5000000*6</f>
        <v>30000000</v>
      </c>
      <c r="I120" s="2" t="s">
        <v>2</v>
      </c>
      <c r="J120" s="2" t="s">
        <v>1</v>
      </c>
      <c r="K120" s="1" t="s">
        <v>0</v>
      </c>
    </row>
    <row r="121" spans="1:11" ht="135" x14ac:dyDescent="0.25">
      <c r="A121" s="1" t="s">
        <v>11</v>
      </c>
      <c r="B121" s="12" t="s">
        <v>15</v>
      </c>
      <c r="C121" s="2" t="s">
        <v>6</v>
      </c>
      <c r="D121" s="1" t="s">
        <v>8</v>
      </c>
      <c r="E121" s="1" t="s">
        <v>4</v>
      </c>
      <c r="F121" s="1" t="s">
        <v>7</v>
      </c>
      <c r="G121" s="4">
        <f>8000000*6</f>
        <v>48000000</v>
      </c>
      <c r="H121" s="4">
        <f>8000000*6</f>
        <v>48000000</v>
      </c>
      <c r="I121" s="2" t="s">
        <v>2</v>
      </c>
      <c r="J121" s="2" t="s">
        <v>1</v>
      </c>
      <c r="K121" s="1" t="s">
        <v>0</v>
      </c>
    </row>
    <row r="122" spans="1:11" ht="135" x14ac:dyDescent="0.25">
      <c r="A122" s="1">
        <v>80101510</v>
      </c>
      <c r="B122" s="12" t="s">
        <v>14</v>
      </c>
      <c r="C122" s="2" t="s">
        <v>6</v>
      </c>
      <c r="D122" s="1" t="s">
        <v>8</v>
      </c>
      <c r="E122" s="1" t="s">
        <v>4</v>
      </c>
      <c r="F122" s="1" t="s">
        <v>7</v>
      </c>
      <c r="G122" s="3">
        <f>6000000*6</f>
        <v>36000000</v>
      </c>
      <c r="H122" s="3">
        <f>6000000*6</f>
        <v>36000000</v>
      </c>
      <c r="I122" s="2" t="s">
        <v>2</v>
      </c>
      <c r="J122" s="2" t="s">
        <v>1</v>
      </c>
      <c r="K122" s="1" t="s">
        <v>0</v>
      </c>
    </row>
    <row r="123" spans="1:11" ht="135" x14ac:dyDescent="0.25">
      <c r="A123" s="1">
        <v>81101505</v>
      </c>
      <c r="B123" s="12" t="s">
        <v>13</v>
      </c>
      <c r="C123" s="2" t="s">
        <v>6</v>
      </c>
      <c r="D123" s="1" t="s">
        <v>8</v>
      </c>
      <c r="E123" s="1" t="s">
        <v>4</v>
      </c>
      <c r="F123" s="1" t="s">
        <v>7</v>
      </c>
      <c r="G123" s="3">
        <f>6000000*6</f>
        <v>36000000</v>
      </c>
      <c r="H123" s="3">
        <f>6000000*6</f>
        <v>36000000</v>
      </c>
      <c r="I123" s="2" t="s">
        <v>2</v>
      </c>
      <c r="J123" s="2" t="s">
        <v>1</v>
      </c>
      <c r="K123" s="1" t="s">
        <v>0</v>
      </c>
    </row>
    <row r="124" spans="1:11" ht="135" x14ac:dyDescent="0.25">
      <c r="A124" s="1">
        <v>81101505</v>
      </c>
      <c r="B124" s="1" t="s">
        <v>12</v>
      </c>
      <c r="C124" s="2" t="s">
        <v>6</v>
      </c>
      <c r="D124" s="1" t="s">
        <v>8</v>
      </c>
      <c r="E124" s="1" t="s">
        <v>4</v>
      </c>
      <c r="F124" s="1" t="s">
        <v>7</v>
      </c>
      <c r="G124" s="4">
        <f>4500000*6</f>
        <v>27000000</v>
      </c>
      <c r="H124" s="4">
        <f>4500000*6</f>
        <v>27000000</v>
      </c>
      <c r="I124" s="2" t="s">
        <v>2</v>
      </c>
      <c r="J124" s="2" t="s">
        <v>1</v>
      </c>
      <c r="K124" s="1" t="s">
        <v>0</v>
      </c>
    </row>
    <row r="125" spans="1:11" ht="135" x14ac:dyDescent="0.25">
      <c r="A125" s="1">
        <v>80121704</v>
      </c>
      <c r="B125" s="12" t="s">
        <v>193</v>
      </c>
      <c r="C125" s="2" t="s">
        <v>6</v>
      </c>
      <c r="D125" s="1" t="s">
        <v>8</v>
      </c>
      <c r="E125" s="1" t="s">
        <v>4</v>
      </c>
      <c r="F125" s="1" t="s">
        <v>7</v>
      </c>
      <c r="G125" s="3">
        <f>5000000*6</f>
        <v>30000000</v>
      </c>
      <c r="H125" s="3">
        <f>5000000*6</f>
        <v>30000000</v>
      </c>
      <c r="I125" s="2" t="s">
        <v>2</v>
      </c>
      <c r="J125" s="2" t="s">
        <v>1</v>
      </c>
      <c r="K125" s="1" t="s">
        <v>0</v>
      </c>
    </row>
    <row r="126" spans="1:11" ht="135" x14ac:dyDescent="0.25">
      <c r="A126" s="1" t="s">
        <v>11</v>
      </c>
      <c r="B126" s="12" t="s">
        <v>192</v>
      </c>
      <c r="C126" s="2" t="s">
        <v>6</v>
      </c>
      <c r="D126" s="1" t="s">
        <v>8</v>
      </c>
      <c r="E126" s="1" t="s">
        <v>4</v>
      </c>
      <c r="F126" s="1" t="s">
        <v>7</v>
      </c>
      <c r="G126" s="4">
        <f>7000000*6</f>
        <v>42000000</v>
      </c>
      <c r="H126" s="4">
        <f>7000000*6</f>
        <v>42000000</v>
      </c>
      <c r="I126" s="2" t="s">
        <v>2</v>
      </c>
      <c r="J126" s="2" t="s">
        <v>1</v>
      </c>
      <c r="K126" s="1" t="s">
        <v>0</v>
      </c>
    </row>
    <row r="127" spans="1:11" ht="165" customHeight="1" x14ac:dyDescent="0.25">
      <c r="A127" s="1">
        <v>80101603</v>
      </c>
      <c r="B127" s="1" t="s">
        <v>10</v>
      </c>
      <c r="C127" s="2" t="s">
        <v>6</v>
      </c>
      <c r="D127" s="1" t="s">
        <v>8</v>
      </c>
      <c r="E127" s="1" t="s">
        <v>4</v>
      </c>
      <c r="F127" s="1" t="s">
        <v>7</v>
      </c>
      <c r="G127" s="4">
        <f>5000000*6</f>
        <v>30000000</v>
      </c>
      <c r="H127" s="4">
        <f>5000000*6</f>
        <v>30000000</v>
      </c>
      <c r="I127" s="2" t="s">
        <v>2</v>
      </c>
      <c r="J127" s="2" t="s">
        <v>1</v>
      </c>
      <c r="K127" s="1" t="s">
        <v>0</v>
      </c>
    </row>
    <row r="128" spans="1:11" ht="135" x14ac:dyDescent="0.25">
      <c r="A128" s="1">
        <v>80101504</v>
      </c>
      <c r="B128" s="12" t="s">
        <v>191</v>
      </c>
      <c r="C128" s="2" t="s">
        <v>6</v>
      </c>
      <c r="D128" s="1" t="s">
        <v>8</v>
      </c>
      <c r="E128" s="1" t="s">
        <v>4</v>
      </c>
      <c r="F128" s="1" t="s">
        <v>7</v>
      </c>
      <c r="G128" s="4">
        <f>7000000*6</f>
        <v>42000000</v>
      </c>
      <c r="H128" s="4">
        <f>7000000*6</f>
        <v>42000000</v>
      </c>
      <c r="I128" s="2" t="s">
        <v>2</v>
      </c>
      <c r="J128" s="2" t="s">
        <v>1</v>
      </c>
      <c r="K128" s="1" t="s">
        <v>0</v>
      </c>
    </row>
    <row r="129" spans="1:11" ht="135" x14ac:dyDescent="0.25">
      <c r="A129" s="1">
        <v>80101600</v>
      </c>
      <c r="B129" s="12" t="s">
        <v>190</v>
      </c>
      <c r="C129" s="2" t="s">
        <v>6</v>
      </c>
      <c r="D129" s="1" t="s">
        <v>8</v>
      </c>
      <c r="E129" s="1" t="s">
        <v>4</v>
      </c>
      <c r="F129" s="1" t="s">
        <v>7</v>
      </c>
      <c r="G129" s="4">
        <f>5000000*6</f>
        <v>30000000</v>
      </c>
      <c r="H129" s="4">
        <f>5000000*6</f>
        <v>30000000</v>
      </c>
      <c r="I129" s="2" t="s">
        <v>2</v>
      </c>
      <c r="J129" s="2" t="s">
        <v>1</v>
      </c>
      <c r="K129" s="1" t="s">
        <v>0</v>
      </c>
    </row>
    <row r="130" spans="1:11" ht="135" x14ac:dyDescent="0.25">
      <c r="A130" s="1">
        <v>80101510</v>
      </c>
      <c r="B130" s="12" t="s">
        <v>9</v>
      </c>
      <c r="C130" s="2" t="s">
        <v>6</v>
      </c>
      <c r="D130" s="1" t="s">
        <v>8</v>
      </c>
      <c r="E130" s="1" t="s">
        <v>4</v>
      </c>
      <c r="F130" s="1" t="s">
        <v>7</v>
      </c>
      <c r="G130" s="3">
        <f>3500000*6</f>
        <v>21000000</v>
      </c>
      <c r="H130" s="3">
        <f>3500000*6</f>
        <v>21000000</v>
      </c>
      <c r="I130" s="2" t="s">
        <v>2</v>
      </c>
      <c r="J130" s="2" t="s">
        <v>1</v>
      </c>
      <c r="K130" s="1" t="s">
        <v>0</v>
      </c>
    </row>
    <row r="131" spans="1:11" ht="105" x14ac:dyDescent="0.25">
      <c r="A131" s="1">
        <v>80111500</v>
      </c>
      <c r="B131" s="12" t="s">
        <v>187</v>
      </c>
      <c r="C131" s="2" t="s">
        <v>6</v>
      </c>
      <c r="D131" s="2" t="s">
        <v>5</v>
      </c>
      <c r="E131" s="1" t="s">
        <v>4</v>
      </c>
      <c r="F131" s="1" t="s">
        <v>3</v>
      </c>
      <c r="G131" s="3">
        <v>265000000</v>
      </c>
      <c r="H131" s="3">
        <v>265000000</v>
      </c>
      <c r="I131" s="2" t="s">
        <v>2</v>
      </c>
      <c r="J131" s="2" t="s">
        <v>1</v>
      </c>
      <c r="K131" s="1" t="s">
        <v>0</v>
      </c>
    </row>
    <row r="132" spans="1:11" ht="96" customHeight="1" x14ac:dyDescent="0.25">
      <c r="A132" s="1">
        <v>82101801</v>
      </c>
      <c r="B132" s="12" t="s">
        <v>189</v>
      </c>
      <c r="C132" s="2" t="s">
        <v>55</v>
      </c>
      <c r="D132" s="13" t="s">
        <v>188</v>
      </c>
      <c r="E132" s="13" t="s">
        <v>63</v>
      </c>
      <c r="F132" s="1" t="s">
        <v>3</v>
      </c>
      <c r="G132" s="3">
        <v>430000000</v>
      </c>
      <c r="H132" s="3">
        <v>430000000</v>
      </c>
      <c r="I132" s="2" t="s">
        <v>2</v>
      </c>
      <c r="J132" s="2" t="s">
        <v>1</v>
      </c>
      <c r="K132" s="1" t="s">
        <v>0</v>
      </c>
    </row>
    <row r="133" spans="1:11" ht="115.5" customHeight="1" x14ac:dyDescent="0.25">
      <c r="A133" s="15" t="s">
        <v>194</v>
      </c>
      <c r="B133" s="22" t="s">
        <v>208</v>
      </c>
      <c r="C133" s="2" t="s">
        <v>77</v>
      </c>
      <c r="D133" s="13" t="s">
        <v>143</v>
      </c>
      <c r="E133" s="13" t="s">
        <v>63</v>
      </c>
      <c r="F133" s="1" t="s">
        <v>195</v>
      </c>
      <c r="G133" s="3">
        <v>471260000</v>
      </c>
      <c r="H133" s="3">
        <v>471260000</v>
      </c>
      <c r="I133" s="2" t="s">
        <v>2</v>
      </c>
      <c r="J133" s="2" t="s">
        <v>1</v>
      </c>
      <c r="K133" s="1" t="s">
        <v>0</v>
      </c>
    </row>
    <row r="134" spans="1:11" ht="69.75" customHeight="1" x14ac:dyDescent="0.25">
      <c r="A134" s="18">
        <v>82111700</v>
      </c>
      <c r="B134" s="15" t="s">
        <v>198</v>
      </c>
      <c r="C134" s="2" t="s">
        <v>67</v>
      </c>
      <c r="D134" s="13" t="s">
        <v>209</v>
      </c>
      <c r="E134" s="13" t="s">
        <v>201</v>
      </c>
      <c r="F134" s="11"/>
      <c r="G134" s="3" t="s">
        <v>199</v>
      </c>
      <c r="H134" s="3" t="s">
        <v>200</v>
      </c>
      <c r="I134" s="2" t="s">
        <v>2</v>
      </c>
      <c r="J134" s="2" t="s">
        <v>1</v>
      </c>
      <c r="K134" s="1" t="s">
        <v>0</v>
      </c>
    </row>
    <row r="135" spans="1:11" ht="142.5" customHeight="1" x14ac:dyDescent="0.25">
      <c r="A135" s="11"/>
      <c r="B135" s="15" t="s">
        <v>207</v>
      </c>
      <c r="C135" s="13" t="s">
        <v>183</v>
      </c>
      <c r="D135" s="13" t="s">
        <v>160</v>
      </c>
      <c r="E135" s="13" t="s">
        <v>196</v>
      </c>
      <c r="F135" s="1" t="s">
        <v>197</v>
      </c>
      <c r="G135" s="3">
        <v>69000000</v>
      </c>
      <c r="H135" s="3">
        <v>69000000</v>
      </c>
      <c r="I135" s="2" t="s">
        <v>2</v>
      </c>
      <c r="J135" s="2" t="s">
        <v>1</v>
      </c>
      <c r="K135" s="1" t="s">
        <v>0</v>
      </c>
    </row>
    <row r="136" spans="1:11" ht="139.5" customHeight="1" x14ac:dyDescent="0.25">
      <c r="A136" s="11"/>
      <c r="B136" s="22" t="s">
        <v>210</v>
      </c>
      <c r="C136" s="11"/>
      <c r="D136" s="11"/>
      <c r="E136" s="11"/>
      <c r="F136" s="1" t="s">
        <v>197</v>
      </c>
      <c r="G136" s="3">
        <v>120000000</v>
      </c>
      <c r="H136" s="3">
        <v>120000000</v>
      </c>
      <c r="I136" s="2" t="s">
        <v>2</v>
      </c>
      <c r="J136" s="2" t="s">
        <v>1</v>
      </c>
      <c r="K136" s="1" t="s">
        <v>0</v>
      </c>
    </row>
  </sheetData>
  <autoFilter ref="A1:K136"/>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PAA 2018 -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Adriana Marcela Ramirez Reyes</dc:creator>
  <cp:lastModifiedBy>Nancy Ospina Cordoba</cp:lastModifiedBy>
  <dcterms:created xsi:type="dcterms:W3CDTF">2018-02-08T14:53:42Z</dcterms:created>
  <dcterms:modified xsi:type="dcterms:W3CDTF">2018-03-12T21:13:14Z</dcterms:modified>
</cp:coreProperties>
</file>