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 - 2017\MODIFICACIONES\ANEXOS EN EXCEL PAA\"/>
    </mc:Choice>
  </mc:AlternateContent>
  <bookViews>
    <workbookView xWindow="0" yWindow="0" windowWidth="20490" windowHeight="7665"/>
  </bookViews>
  <sheets>
    <sheet name="SECOP Versión 5" sheetId="1" r:id="rId1"/>
  </sheets>
  <definedNames>
    <definedName name="_xlnm._FilterDatabase" localSheetId="0" hidden="1">'SECOP Versión 5'!$A$18:$K$159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8" i="1" l="1"/>
  <c r="G128" i="1"/>
  <c r="H126" i="1"/>
  <c r="G126" i="1"/>
  <c r="H102" i="1"/>
  <c r="G102" i="1"/>
  <c r="G94" i="1"/>
  <c r="H90" i="1"/>
  <c r="G90" i="1"/>
  <c r="H89" i="1"/>
  <c r="G89" i="1"/>
  <c r="H65" i="1"/>
  <c r="G65" i="1"/>
  <c r="H62" i="1"/>
  <c r="G62" i="1"/>
  <c r="H51" i="1"/>
  <c r="G51" i="1"/>
  <c r="H50" i="1"/>
  <c r="G50" i="1"/>
  <c r="H48" i="1"/>
  <c r="G48" i="1"/>
  <c r="H46" i="1"/>
  <c r="G46" i="1"/>
  <c r="H45" i="1"/>
  <c r="G45" i="1"/>
  <c r="H42" i="1"/>
  <c r="G42" i="1"/>
  <c r="H157" i="1" l="1"/>
  <c r="G157" i="1"/>
  <c r="B12" i="1" l="1"/>
</calcChain>
</file>

<file path=xl/comments1.xml><?xml version="1.0" encoding="utf-8"?>
<comments xmlns="http://schemas.openxmlformats.org/spreadsheetml/2006/main">
  <authors>
    <author>Adriana Marcela Ramirez Reyes</author>
    <author>Yucely Nathaly Ascencio Gonzalez</author>
  </authors>
  <commentList>
    <comment ref="E28" authorId="0" shapeId="0">
      <text>
        <r>
          <rPr>
            <b/>
            <sz val="9"/>
            <color indexed="81"/>
            <rFont val="Tahoma"/>
            <family val="2"/>
          </rPr>
          <t>Adriana Marcela Ramirez Reyes:</t>
        </r>
        <r>
          <rPr>
            <sz val="9"/>
            <color indexed="81"/>
            <rFont val="Tahoma"/>
            <family val="2"/>
          </rPr>
          <t xml:space="preserve">
HASTA AGOTAR PRESUPUESTO</t>
        </r>
      </text>
    </comment>
    <comment ref="B88"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90" authorId="0" shapeId="0">
      <text>
        <r>
          <rPr>
            <b/>
            <sz val="9"/>
            <color indexed="81"/>
            <rFont val="Tahoma"/>
            <family val="2"/>
          </rPr>
          <t>Adriana Marcela Ramirez Reyes:</t>
        </r>
        <r>
          <rPr>
            <sz val="9"/>
            <color indexed="81"/>
            <rFont val="Tahoma"/>
            <family val="2"/>
          </rPr>
          <t xml:space="preserve">
Actividad 1: $8.000.000
Actividad 2: 47.000.000</t>
        </r>
      </text>
    </comment>
    <comment ref="B102"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B126"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28"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List>
</comments>
</file>

<file path=xl/sharedStrings.xml><?xml version="1.0" encoding="utf-8"?>
<sst xmlns="http://schemas.openxmlformats.org/spreadsheetml/2006/main" count="1148" uniqueCount="269">
  <si>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</si>
  <si>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</si>
  <si>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</si>
  <si>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</si>
  <si>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</si>
  <si>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</si>
  <si>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</si>
  <si>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</si>
  <si>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</si>
  <si>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</si>
  <si>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</si>
  <si>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</si>
  <si>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</si>
  <si>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</si>
  <si>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Secretario General - Rafael Leonardo Paéz Fuentes</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</si>
  <si>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</si>
  <si>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</si>
  <si>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</si>
  <si>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</si>
  <si>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</si>
  <si>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</si>
  <si>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</si>
  <si>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</si>
  <si>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</si>
  <si>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</si>
  <si>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</si>
  <si>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</si>
  <si>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</si>
  <si>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</si>
  <si>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</si>
  <si>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</si>
  <si>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Dotación</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</si>
  <si>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</si>
  <si>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</si>
  <si>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</si>
  <si>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</si>
  <si>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</si>
  <si>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</si>
  <si>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</si>
  <si>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</si>
  <si>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</si>
  <si>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</si>
  <si>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Cuantia</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</si>
  <si>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</si>
  <si>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</si>
  <si>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</si>
  <si>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Compra,  estudio de reubicación y recarga de los extintores</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</si>
  <si>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</si>
  <si>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</si>
  <si>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</si>
  <si>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</si>
  <si>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</si>
  <si>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</si>
  <si>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</si>
  <si>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 Menor Cuantia - Bolsa Mercantil</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</si>
  <si>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</si>
  <si>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</si>
  <si>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trasnporte terrestre automotor especial para los funcionarios de la Superintendencia del Subsidio Familiar en la ciudad de Bogotá, D.C.</t>
  </si>
  <si>
    <t>MAYO</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</si>
  <si>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</si>
  <si>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</si>
  <si>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</si>
  <si>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</si>
  <si>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</si>
  <si>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</si>
  <si>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</si>
  <si>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</si>
  <si>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N/A</t>
  </si>
  <si>
    <t>44101700;44103100</t>
  </si>
  <si>
    <t>Adquirir fotoconductores para impresoras LEXMARK y Tonner para las impresores de la Superintendencia del Subsidio Familiar.</t>
  </si>
  <si>
    <t>NOVIEMBRE</t>
  </si>
  <si>
    <t>Adquisiciòn de SOAT</t>
  </si>
  <si>
    <t>3 dìas</t>
  </si>
  <si>
    <t>Que la entidad inició el respectivo proceso de selección abreviada de menor cuantía No. SSF-SAMC-004-2017 mediante la publicación de la dirección electrónica www.contratos.gov.co el día 22 de marzo de 2017, de conformidad con lo dispuesto en la ley 80 de 1993, ley 1150 de 2007, el decreto 1082 de 2015, y demás normas concordantes.</t>
  </si>
  <si>
    <t>15 meses y 15 días</t>
  </si>
  <si>
    <t>Selección abreviada - menor cuantía</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</si>
  <si>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</si>
  <si>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</si>
  <si>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</si>
  <si>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</si>
  <si>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</si>
  <si>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</si>
  <si>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</si>
  <si>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Adquisición libros y revistas LEGIS</t>
  </si>
  <si>
    <t>JUNIO</t>
  </si>
  <si>
    <t>Suministro de combustible para los vehiculos de la entidad con el fin de que se cumplan las actividades requeridas en el desarrollo de las funciones de los directivos de la entidad.</t>
  </si>
  <si>
    <t>Contratar los sevicios de un tecnoloo para el apoyo de los procesos y procedimientos que se desarrolla en el grupo de  Gestion Administrativa y Documental</t>
  </si>
  <si>
    <t>Recursos Nación - Funcionamiento - Honorarios</t>
  </si>
  <si>
    <t>Prestar los servicios profesionales para la identificación, clasificación y valoración del inventario para el proceso de convergencia de la Superintendencia del Subsidio Familiar a las nuevas Normas Internacionales de Información Financiera NIIF</t>
  </si>
  <si>
    <t>2 meses</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</si>
  <si>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</si>
  <si>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Director para la Gestión de las CCF
Tel: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</si>
  <si>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</si>
  <si>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</si>
  <si>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</si>
  <si>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</si>
  <si>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</si>
  <si>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</si>
  <si>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</si>
  <si>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</si>
  <si>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GILDARDO LOPERA 
Superintendente Delegado para la Resonsabilidad Administrativa y las Medidas Especiales 
Tel: 3487800
gloperal@ssf.gov.co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</si>
  <si>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</si>
  <si>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</si>
  <si>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SERVICIO DE MANTENIMIENTO DE EQUIPOS DE CÓMPUTO CON SUMINISTRO DE PARTES Y MESA DE AYUDA</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</si>
  <si>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</si>
  <si>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</si>
  <si>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</si>
  <si>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</si>
  <si>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</si>
  <si>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Acuerdo Macro- Prestación de Servicios</t>
  </si>
  <si>
    <t>CONTRATAR LOS “SERVICIOS DE CONECTIVIDAD” BAJO LA MODALIDAD DE ACUERDO MARCO DE PRECIOS DE COLOMBIA COMPRA EFICIENTE PARA LA SUPERINTENDENCIA DEL SUBSIDIO FAMILIAR</t>
  </si>
  <si>
    <t>14 meses</t>
  </si>
  <si>
    <t>Acuerdo Marco</t>
  </si>
  <si>
    <t>Recursos Nación - Funcionamiento</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</si>
  <si>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</si>
  <si>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</si>
  <si>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</si>
  <si>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</si>
  <si>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</si>
  <si>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</si>
  <si>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</si>
  <si>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</si>
  <si>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</si>
  <si>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</si>
  <si>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JORLEIDY DE JESUS BEAN MOSQUERA
Coordinador del Grupo de Gestión del Talento Humano (e)
Teléfono: 3487800 
jbeanm@ssf.gov.co</t>
  </si>
  <si>
    <t>Contratar los servicios de participación de la Delegación deportiva de la SSF</t>
  </si>
  <si>
    <t>JULIO</t>
  </si>
  <si>
    <t>Contratación directa</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</si>
  <si>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</si>
  <si>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</si>
  <si>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Selección abreviada de menor cuantía</t>
  </si>
  <si>
    <t>Recursos Nación - Funcionamiento - Elementos para Bienestar Social</t>
  </si>
  <si>
    <t>Realizar la inscripción y equipamiento para la participación de los Funcionarios de los Juegos Intercajas de la Confraternidad 2017</t>
  </si>
  <si>
    <t>Mínima Cuantía</t>
  </si>
  <si>
    <t>No</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</si>
  <si>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</si>
  <si>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</si>
  <si>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</si>
  <si>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</si>
  <si>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</si>
  <si>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15 días</t>
  </si>
  <si>
    <t>Cotratación Directa</t>
  </si>
  <si>
    <t>DIANA KARIME VELEZ
Jefe Oficina de Protección al Usuario SSF, 
Tel 3487808
dvelezg@ssf.gov.co</t>
  </si>
  <si>
    <t>43232202;44101730;78131804</t>
  </si>
  <si>
    <r>
      <rPr>
        <b/>
        <sz val="10"/>
        <rFont val="Arial Narrow"/>
        <family val="2"/>
      </rPr>
      <t xml:space="preserve">PI - IMPLEMENTACIÓN Y MEJORAMIENTO DEL SISTEMA INTEGRADO DE GESTIÓN DOCUMENTAL DE LA SSF. Actividad: </t>
    </r>
    <r>
      <rPr>
        <sz val="10"/>
        <rFont val="Arial Narrow"/>
        <family val="2"/>
      </rPr>
      <t>Sostenimiento de las soluciones de Gestión Documental</t>
    </r>
    <r>
      <rPr>
        <b/>
        <sz val="10"/>
        <rFont val="Arial Narrow"/>
        <family val="2"/>
      </rPr>
      <t xml:space="preserve"> Objeto: </t>
    </r>
    <r>
      <rPr>
        <sz val="10"/>
        <rFont val="Arial Narrow"/>
        <family val="2"/>
      </rPr>
      <t>Suministrar los servicios de certificación abierta para el aseguramiento jurídico y técnico de las comunicaciones emanadas por la Superintendencia de Subsidio Familiar</t>
    </r>
  </si>
  <si>
    <t>Selección Abreviada -  
Subasta Inversa</t>
  </si>
  <si>
    <t>Recursos Nación -Inversión</t>
  </si>
  <si>
    <t>DIANA MARCELA OSPINA FLOREZ y YADIRA LEÓN VARGAS
Coordinador  Grupo de Gestión Administrativa y Documental y Jefe Oficina de Las Tecnologías y las Comunicaciones.
Tel: 3487800  
dospinaf@ssf.gov.co; yleonv@ssf.gov.co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</si>
  <si>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</si>
  <si>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central de la superintendencia del subsidio familiar para 740 cajas.</t>
    </r>
  </si>
  <si>
    <t xml:space="preserve">7 meses </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</si>
  <si>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</si>
  <si>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tecnologica ESIGNA </t>
    </r>
    <r>
      <rPr>
        <b/>
        <sz val="10"/>
        <rFont val="Arial Narrow"/>
        <family val="2"/>
      </rPr>
      <t>Objeto:</t>
    </r>
    <r>
      <rPr>
        <sz val="10"/>
        <rFont val="Arial Narrow"/>
        <family val="2"/>
      </rPr>
      <t xml:space="preserve"> Licenciamiento de la plataforma ESIGNA</t>
    </r>
  </si>
  <si>
    <t xml:space="preserve">OCTUBRE </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</si>
  <si>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t>
    </r>
  </si>
  <si>
    <t>5 meses</t>
  </si>
  <si>
    <t>Recursos Nación - Inversión</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</si>
  <si>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</si>
  <si>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Seminario Nacional últimas actualizaciones en el fortalecimiento del cobro coactivo, y jurisdicción coactivas en las entidades públicas.</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</si>
  <si>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</si>
  <si>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t>4 mes</t>
  </si>
  <si>
    <t>1 meses</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</si>
  <si>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 (Procuraduría)</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</si>
  <si>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 (Diplomado)</t>
    </r>
  </si>
  <si>
    <t xml:space="preserve">JULIO </t>
  </si>
  <si>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Participar en programas de formación y capacitación orientada a la profesionalización de los servidores de la entidad </t>
    </r>
    <r>
      <rPr>
        <b/>
        <sz val="10"/>
        <rFont val="Arial Narrow"/>
        <family val="2"/>
      </rPr>
      <t xml:space="preserve">Objeto: </t>
    </r>
    <r>
      <rPr>
        <sz val="10"/>
        <rFont val="Arial Narrow"/>
        <family val="2"/>
      </rPr>
      <t>Profesionalización de los funcionarios de carrera de la Entidad</t>
    </r>
  </si>
  <si>
    <r>
      <rPr>
        <b/>
        <sz val="10"/>
        <rFont val="Arial Narrow"/>
        <family val="2"/>
      </rPr>
      <t>PI - DESARROLLAR COMPETENCIAS TÉCNICAS Y COMPORTAMENTALES DE LOS FUNCIONARIOS DE LA SUPERINTENDENCIA DEL SUBSIDIO FAMILIAR. Actividad</t>
    </r>
    <r>
      <rPr>
        <sz val="10"/>
        <rFont val="Arial Narrow"/>
        <family val="2"/>
      </rPr>
      <t xml:space="preserve"> </t>
    </r>
    <r>
      <rPr>
        <b/>
        <sz val="10"/>
        <rFont val="Arial Narrow"/>
        <family val="2"/>
      </rPr>
      <t>1.</t>
    </r>
    <r>
      <rPr>
        <sz val="10"/>
        <rFont val="Arial Narrow"/>
        <family val="2"/>
      </rPr>
      <t xml:space="preserve"> Implementar y actualizar de cursos virtuales dirigidos a los funcionarios de la entidad a traves de la Plataforma E-learning. </t>
    </r>
    <r>
      <rPr>
        <b/>
        <sz val="10"/>
        <rFont val="Arial Narrow"/>
        <family val="2"/>
      </rPr>
      <t>Objeto:</t>
    </r>
    <r>
      <rPr>
        <sz val="10"/>
        <rFont val="Arial Narrow"/>
        <family val="2"/>
      </rPr>
      <t xml:space="preserve"> Contratar el servicio de capacitación para los funcionarios de la Superintendencia del Subsidio Familiar,</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</si>
  <si>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</si>
  <si>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</si>
  <si>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</si>
  <si>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t xml:space="preserve">Recursos Nación - Inversión </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</si>
  <si>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Mejoramiento, seguimiento y evaluación del modelo integral de la SSF. </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</si>
  <si>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t>JORLEIDY DE JESÚS BEAN MOSQUERA
Asesora Despacho
Teléfono: 3487800 
jbeanm@ssf.gov.co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</si>
  <si>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</si>
  <si>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</si>
  <si>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t>JOSE LEONARDO ROJAS
Superintendente Delegado para Estudios Especiales y la Evaluación de Proyectos
Teléfono: 3487800 
jrojasd@ssf.gov.co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</si>
  <si>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</si>
  <si>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</si>
  <si>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</si>
  <si>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</si>
  <si>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t>CARLOS ALIRIO GONZALEZ REYES 
Jefe de la Oficina Asesora de Planeación (e)
Teléfono: 3487800 
cgonzalezr@ssf.gov.co</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</si>
  <si>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</si>
  <si>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Implementar un programa de capacitación y entrenamiento a funcionarios en los aspectos de planeación y seguimiento a la gestión institucional a partir del marco metodológico e instrumentos diseñados en el marco de IVC.</t>
    </r>
  </si>
  <si>
    <t>Convenio Interadministrativo</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</si>
  <si>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Mantenimiento y actualización del sistema integral de indicadores de seguimiento y evaluación de la SSF</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</si>
  <si>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Planeacion, en el mantenimiento y mejora del sistema integrado de gestion mediante la realizacion de analisis en temas juridicos, de planeacion y de gestion integral, que fortalezcan la gestion de la Superintendencia del Subsidio Familiar.</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</si>
  <si>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Realizar las auditorías de seguimiento y/o certificación del SIG por el ente certificador.</t>
    </r>
  </si>
  <si>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</si>
  <si>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</si>
  <si>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 xml:space="preserve">Actividad2: </t>
    </r>
    <r>
      <rPr>
        <sz val="10"/>
        <rFont val="Arial Narrow"/>
        <family val="2"/>
      </rPr>
      <t xml:space="preserve">Realizar el mantenimiento y mejora del Sistema Integrado de Gestión para la administración, optiización,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planeacion en mantenimiento y mejora del sistema de gestion de calidad en su articulacion  con el sistema integrado de gestion en busqueda constante de la mejora continua, optimizacion, sensibilizacion y operacion del mismo.</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</si>
  <si>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Seminario de actualización y capacitación dirigido a las Cajas de Compensación Familiar.</t>
    </r>
  </si>
  <si>
    <t xml:space="preserve">HERACLITO LANDINEZ SUAREZ 
Superintendente Delegado para la Gestión 
Tel: 3487800  
hlandinezs@ssf.gov.co
</t>
  </si>
  <si>
    <r>
      <t xml:space="preserve">PI - MEJORAMIENTO EN LA CAPACIDAD DE GESTIÓN INSTITUCIONAL, PARA FORTALECER LA INSPECCIÓN, VIGILANCIA Y CONTROL DE LA SUPERINTENDENCIA DEL SUBSIDIO FAMILIAR Actividad: </t>
    </r>
    <r>
      <rPr>
        <sz val="10"/>
        <rFont val="Arial Narrow"/>
        <family val="2"/>
      </rPr>
      <t>Realizar un taller- seminario dirigido a las Cajas de Compensación Familiar para exponer los casos exitosos frente a la implementación de los servicios sociales prestados.</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</si>
  <si>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SSF en la realización del " IX ENCUENTRO NACIONAL DE ATENCIÓN E INTERACCIÓN CON EL CIUDADANO"</t>
    </r>
  </si>
  <si>
    <r>
      <t>PI - MEJORAMIENTO EN LA CAPACIDAD DE GESTIÓN INSTITUCIONAL, PARA FORTALECER LA INSPECCIÓN, VIGILANCIA Y CONTROL DE LA SUPERINTENDENCIA DEL SUBSIDIO FAMILIAR Actividad:</t>
    </r>
    <r>
      <rPr>
        <sz val="10"/>
        <rFont val="Arial Narrow"/>
        <family val="2"/>
      </rPr>
      <t xml:space="preserve"> Realizar un taller de actualización normativa dirigida a los Consejeros Directivos de las CCF. Objeto: Mejoramiento del modelo de Planeación y Gestión MECI enfocado al desarrollo de capacidad tecnica y de gestión de manera eficiente, efectiva y eficaz en pro del ejecicio de inspección vigilancia</t>
    </r>
  </si>
  <si>
    <r>
      <t>PI - MEJORAMIENTO EN LA CAPACIDAD DE GESTIÓN INSTITUCIONAL, PARA FORTALECER LA INSPECCIÓN, VIGILANCIA Y CONTROL DE LA SUPERINTENDENCIA DEL SUBSIDIO FAMILIAR Actividad:</t>
    </r>
    <r>
      <rPr>
        <sz val="10"/>
        <rFont val="Arial Narrow"/>
        <family val="2"/>
      </rPr>
      <t xml:space="preserve"> Realizar un taller de actualización normativa dirigida a los Consejeros Directivos de las CCF.</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</si>
  <si>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</si>
  <si>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t>Acuerdo Marco - Prestación de Servicios</t>
  </si>
  <si>
    <t>Recurso Nacion-Inversion</t>
  </si>
  <si>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Promover la utilización de los Buzones Virtuales hacia los Ciudadanos.</t>
    </r>
    <r>
      <rPr>
        <b/>
        <sz val="10"/>
        <color indexed="8"/>
        <rFont val="Calibri"/>
        <family val="2"/>
      </rPr>
      <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</si>
  <si>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</si>
  <si>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</si>
  <si>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</si>
  <si>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</si>
  <si>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t>7 meses y 15 días</t>
  </si>
  <si>
    <t>45111700;4511705</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</si>
  <si>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Informar a la ciudadanía sobre los servicios que prestan las CCF y la SSF </t>
    </r>
    <r>
      <rPr>
        <b/>
        <sz val="10"/>
        <rFont val="Arial Narrow"/>
        <family val="2"/>
      </rPr>
      <t>Objeto</t>
    </r>
    <r>
      <rPr>
        <sz val="10"/>
        <rFont val="Arial Narrow"/>
        <family val="2"/>
      </rPr>
      <t xml:space="preserve">:Adquirir material de divulgación informativo para  entregar en estos eventos. </t>
    </r>
  </si>
  <si>
    <t>Recusros Nacion-Inversion</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</si>
  <si>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Alquiler de un (1) stand para la participación de la SSF en la GONDOLA 25 años 2017 -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</si>
  <si>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Cartagena.</t>
    </r>
  </si>
  <si>
    <t>SEPTIEMBRE</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</si>
  <si>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de 6 m2 para la participación de la SSF en "29° CONGRESO CAJAS DE COMPENSACIÓN FAMILIAR: BRAZO SOCIAL DE LAS EMPRESAS COLOMBIANAS unidos por los Trabajadores y sus Familias -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</si>
  <si>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</si>
  <si>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</si>
  <si>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Adecuar el diseño de acuerdo a la imagen corporativa, el sistema de exhibición del mobiliario y el alquiler de los equipos electrónicos para la participación en los eventos. </t>
    </r>
    <r>
      <rPr>
        <b/>
        <sz val="10"/>
        <rFont val="Arial Narrow"/>
        <family val="2"/>
      </rPr>
      <t>Objeto</t>
    </r>
    <r>
      <rPr>
        <sz val="10"/>
        <rFont val="Arial Narrow"/>
        <family val="2"/>
      </rPr>
      <t>: Modernizar el diseño,  el sistema de exhibición del mobiliario y de los equipos electrónicos que tiene la Supersubsidio para la participación en los eventos.</t>
    </r>
  </si>
  <si>
    <t xml:space="preserve">ABRIL  </t>
  </si>
  <si>
    <t>43231500;43231501</t>
  </si>
  <si>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Realizar jornadas de sensibilización y divulgación con las asociaciones  de Usuarios con las que se hayan firmado convenios.</t>
    </r>
  </si>
  <si>
    <t>JOHN GAVIRIA MARIN
Profesionales Especializados - Despacho
Teléfono: 3487800 
jgaviriam@ssf.gov.co</t>
  </si>
  <si>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t>
    </r>
    <r>
      <rPr>
        <sz val="10"/>
        <rFont val="Arial Narrow"/>
        <family val="2"/>
      </rPr>
      <t xml:space="preserve"> Realizar, producir y emitir los programas audiovisuales.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S.S.F.</t>
    </r>
  </si>
  <si>
    <t>8 meses Y 20 días</t>
  </si>
  <si>
    <t>3 meses</t>
  </si>
  <si>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</si>
  <si>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</si>
  <si>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t>
    </r>
    <r>
      <rPr>
        <sz val="10"/>
        <rFont val="Arial Narrow"/>
        <family val="2"/>
      </rPr>
      <t xml:space="preserve"> Realizar campañas publicitarias. Actividad2: </t>
    </r>
  </si>
  <si>
    <r>
      <rPr>
        <b/>
        <sz val="10"/>
        <rFont val="Arial Narrow"/>
        <family val="2"/>
      </rPr>
      <t>PI - FORTALECIMIENTO EN LA DIVULGACION Y MANEJO DE LAS COMIUNICACIONES DE LA SUPERINTENDENCIA DEL SUBSIDIO FAMILIAR Actividad1:</t>
    </r>
    <r>
      <rPr>
        <sz val="10"/>
        <rFont val="Arial Narrow"/>
        <family val="2"/>
      </rPr>
      <t xml:space="preserve"> Actualizar la estrategia de comunicación institucional. </t>
    </r>
    <r>
      <rPr>
        <b/>
        <sz val="10"/>
        <rFont val="Arial Narrow"/>
        <family val="2"/>
      </rPr>
      <t xml:space="preserve">Actividad2: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</si>
  <si>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 xml:space="preserve">PI - FORTALECIMIENTO EN LA DIVULGACION Y MANEJO DE LAS COMIUNICACIONES DE LA SUPERINTENDENCIA DEL SUBSIDIO FAMILIAR Actividad: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</si>
  <si>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r>
      <rPr>
        <b/>
        <sz val="10"/>
        <rFont val="Arial Narrow"/>
        <family val="2"/>
      </rPr>
      <t xml:space="preserve">PI -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Contratacion de IV fase de SGSI </t>
    </r>
  </si>
  <si>
    <t>4 meses</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</si>
  <si>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</si>
  <si>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</si>
  <si>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t>Selección Abreviada - Contratación Directa</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</si>
  <si>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</si>
  <si>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10 mesesy 15 días</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</si>
  <si>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</si>
  <si>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Renovacion licencias antivirus - KASPERSKY</t>
    </r>
  </si>
  <si>
    <t>Selección abreviada subasta inversa</t>
  </si>
  <si>
    <t>43211500;43211600;43212100</t>
  </si>
  <si>
    <r>
      <rPr>
        <b/>
        <sz val="10"/>
        <rFont val="Arial Narrow"/>
        <family val="2"/>
      </rPr>
      <t xml:space="preserve">PI - IMPLEMENTACIÓN, SOSTENIBILIDAD Y GESTIÓN DE LAS TICS EN LA SUPERINTENDENCIA DEL SUBSIDIO FAMILIAR BAJO EL MODELO DE ARQUITECTURA EMPRESARIAL (AE), NACIONAL. Actividad: </t>
    </r>
    <r>
      <rPr>
        <sz val="10"/>
        <rFont val="Arial Narrow"/>
        <family val="2"/>
      </rPr>
      <t xml:space="preserve"> Fortalecer  la infraestructura tecnológica. </t>
    </r>
    <r>
      <rPr>
        <b/>
        <sz val="10"/>
        <rFont val="Arial Narrow"/>
        <family val="2"/>
      </rPr>
      <t>Objeto:</t>
    </r>
    <r>
      <rPr>
        <sz val="10"/>
        <rFont val="Arial Narrow"/>
        <family val="2"/>
      </rPr>
      <t xml:space="preserve"> Adquisición de equipo de comunicaciones de voz y datos.  </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</si>
  <si>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Brindar soporte y mantenimiento a los quioscos interactivos de atención al ciudadano.</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</si>
  <si>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</si>
  <si>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</si>
  <si>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t>Selección abreviada - Mínima cuantía</t>
  </si>
  <si>
    <r>
      <rPr>
        <b/>
        <sz val="10"/>
        <rFont val="Arial Narrow"/>
        <family val="2"/>
      </rPr>
      <t xml:space="preserve">Proyecto: IMPLEMENTACIÓN, SOSTENIBILIDAD Y GESTIÓN DE LAS TICS EN LA SUPERINTENDENCIA DEL SUBSIDIO FAMILIAR BAJO EL MODELO DE ARQUITECTURA EMPRESARIAL (AE), NACIONAL. Actividad: </t>
    </r>
    <r>
      <rPr>
        <sz val="10"/>
        <rFont val="Arial Narrow"/>
        <family val="2"/>
      </rPr>
      <t>Implementar metodologías, procesos e instrumentos de auditoría de TIC como soporte a la función de IVC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</si>
  <si>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Mantenimiento y soporte de UPS.  </t>
    </r>
  </si>
  <si>
    <r>
      <rPr>
        <b/>
        <sz val="10"/>
        <rFont val="Arial Narrow"/>
        <family val="2"/>
      </rPr>
      <t>PI - 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</si>
  <si>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t>Selección abreviada Mínima cuantía</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</si>
  <si>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</si>
  <si>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Adquirir licenciamiento para el correo de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</si>
  <si>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</si>
  <si>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t>09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</si>
  <si>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</si>
  <si>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Contratar el servicio  de mantenimiento preventivo y correctivo del aplicativo control de acceso de la SSF.</t>
    </r>
  </si>
  <si>
    <t>Concurso de méritos abierto</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</si>
  <si>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SSF en el mantenimiento, actualización y soporte del sistema SIREVAC de la Superintendencia del Subsidio Familiar.</t>
    </r>
  </si>
  <si>
    <r>
      <t xml:space="preserve">PI: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</si>
  <si>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</si>
  <si>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nuevas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</si>
  <si>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</si>
  <si>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</si>
  <si>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2 meses y 20 días</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</si>
  <si>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Diseñar  e  Implementar procesos  de gobernabilidad  de  las TIC. </t>
    </r>
    <r>
      <rPr>
        <b/>
        <sz val="10"/>
        <rFont val="Arial Narrow"/>
        <family val="2"/>
      </rPr>
      <t xml:space="preserve">Objeto: </t>
    </r>
    <r>
      <rPr>
        <sz val="10"/>
        <rFont val="Arial Narrow"/>
        <family val="2"/>
      </rPr>
      <t>Contratacion de procedimientos de gobernabilidad en el marco de AE.</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</si>
  <si>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</si>
  <si>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t xml:space="preserve"> </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</si>
  <si>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SSF.</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</si>
  <si>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</si>
  <si>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Objeto:</t>
    </r>
    <r>
      <rPr>
        <sz val="10"/>
        <rFont val="Arial Narrow"/>
        <family val="2"/>
      </rPr>
      <t xml:space="preserve"> Difundir y socializar los Derechos y Deberes de los afiliados a las Cajas de Compensación Familiar y las funciones de Inspección, Vigilancia y Control de la Superintendencia del Subsidio Familiar, especialmente los relacionados con las nuevas actividades que deban emprender las Cajas de Compensación Familiar en el marco de la Ley y la normatividad vigente.</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</si>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</sst>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7" formatCode="&quot;$&quot;#,##0.00"/>
  </numFmts>
  <fonts count="17" x14ac:knownFonts="1">
    <font>
      <sz val="10"/>
      <name val="Arial"/>
      <family val="2"/>
    </font>
    <font>
      <sz val="10"/>
      <name val="Arial"/>
      <family val="2"/>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0"/>
      <color rgb="FFFF0000"/>
      <name val="Arial"/>
      <family val="2"/>
    </font>
    <font>
      <sz val="10"/>
      <name val="Calibri"/>
      <family val="2"/>
    </font>
    <font>
      <b/>
      <sz val="10"/>
      <color indexed="8"/>
      <name val="Calibri"/>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bgColor indexed="64"/>
      </patternFill>
    </fill>
    <fill>
      <patternFill patternType="solid">
        <fgColor rgb="FFFFFF00"/>
        <bgColor indexed="64"/>
      </patternFill>
    </fill>
    <fill>
      <patternFill patternType="solid">
        <fgColor theme="6" tint="0.59999389629810485"/>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2" fillId="2" borderId="0" xfId="0" applyFont="1" applyFill="1" applyAlignment="1">
      <alignment wrapText="1"/>
    </xf>
    <xf numFmtId="0" fontId="3" fillId="2" borderId="0" xfId="0" applyFont="1" applyFill="1" applyAlignment="1">
      <alignment wrapText="1"/>
    </xf>
    <xf numFmtId="0" fontId="4" fillId="0" borderId="0" xfId="0" applyFont="1" applyAlignment="1">
      <alignment horizontal="left"/>
    </xf>
    <xf numFmtId="0" fontId="3" fillId="0" borderId="0" xfId="0" applyFont="1" applyAlignment="1">
      <alignment wrapText="1"/>
    </xf>
    <xf numFmtId="0" fontId="5" fillId="0" borderId="1" xfId="0" applyFont="1" applyBorder="1" applyAlignment="1">
      <alignment horizontal="left" wrapText="1"/>
    </xf>
    <xf numFmtId="0" fontId="3" fillId="0" borderId="2" xfId="0" applyFont="1" applyBorder="1" applyAlignment="1">
      <alignment wrapText="1"/>
    </xf>
    <xf numFmtId="0" fontId="5" fillId="0" borderId="3" xfId="0" applyFont="1" applyBorder="1" applyAlignment="1">
      <alignment wrapText="1"/>
    </xf>
    <xf numFmtId="0" fontId="3" fillId="0" borderId="4" xfId="0" applyFont="1" applyBorder="1" applyAlignment="1">
      <alignment wrapText="1"/>
    </xf>
    <xf numFmtId="0" fontId="3" fillId="0" borderId="4" xfId="0" quotePrefix="1" applyFont="1" applyBorder="1" applyAlignment="1">
      <alignment horizontal="left" wrapText="1"/>
    </xf>
    <xf numFmtId="0" fontId="7" fillId="0" borderId="4" xfId="2" quotePrefix="1" applyFont="1" applyBorder="1" applyAlignment="1">
      <alignment wrapText="1"/>
    </xf>
    <xf numFmtId="0" fontId="5" fillId="0" borderId="3" xfId="0" applyFont="1" applyBorder="1" applyAlignment="1">
      <alignment vertical="center" wrapText="1"/>
    </xf>
    <xf numFmtId="0" fontId="3" fillId="0" borderId="4" xfId="0" applyFont="1" applyBorder="1" applyAlignment="1">
      <alignment vertical="center" wrapText="1"/>
    </xf>
    <xf numFmtId="164" fontId="3" fillId="0" borderId="4" xfId="1" quotePrefix="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4" fontId="2" fillId="2" borderId="0" xfId="0" applyNumberFormat="1" applyFont="1" applyFill="1" applyAlignment="1">
      <alignment wrapText="1"/>
    </xf>
    <xf numFmtId="0" fontId="5" fillId="0" borderId="5" xfId="0" applyFont="1" applyBorder="1" applyAlignment="1">
      <alignment horizontal="left" wrapText="1"/>
    </xf>
    <xf numFmtId="0" fontId="10" fillId="4" borderId="7" xfId="3" applyFont="1" applyFill="1" applyBorder="1" applyAlignment="1" applyProtection="1">
      <alignment horizontal="center" vertical="center" wrapText="1"/>
    </xf>
    <xf numFmtId="2" fontId="3" fillId="0" borderId="7" xfId="4" applyNumberFormat="1"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49" fontId="3" fillId="0" borderId="7" xfId="4" applyFont="1" applyFill="1" applyBorder="1" applyAlignment="1" applyProtection="1">
      <alignment horizontal="left" vertical="center" wrapText="1"/>
    </xf>
    <xf numFmtId="164" fontId="3" fillId="0" borderId="7" xfId="1" applyNumberFormat="1" applyFont="1" applyFill="1" applyBorder="1" applyAlignment="1">
      <alignment vertical="center" wrapText="1"/>
    </xf>
    <xf numFmtId="1" fontId="3" fillId="0" borderId="7" xfId="4" applyNumberFormat="1" applyFont="1" applyFill="1" applyBorder="1" applyAlignment="1" applyProtection="1">
      <alignment horizontal="left" vertical="center" wrapText="1"/>
      <protection locked="0"/>
    </xf>
    <xf numFmtId="0" fontId="3" fillId="0" borderId="7" xfId="4" applyNumberFormat="1" applyFont="1" applyFill="1" applyBorder="1" applyAlignment="1" applyProtection="1">
      <alignment horizontal="left" vertical="center" wrapText="1"/>
      <protection locked="0"/>
    </xf>
    <xf numFmtId="164" fontId="3" fillId="0" borderId="7" xfId="1" applyNumberFormat="1"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164" fontId="3" fillId="0" borderId="7" xfId="5" applyNumberFormat="1" applyFont="1" applyFill="1" applyBorder="1" applyAlignment="1">
      <alignment horizontal="center" vertical="center" wrapText="1"/>
    </xf>
    <xf numFmtId="0" fontId="12" fillId="0" borderId="0" xfId="0" applyFont="1"/>
    <xf numFmtId="49" fontId="3" fillId="0" borderId="7" xfId="0" applyNumberFormat="1" applyFont="1" applyFill="1" applyBorder="1" applyAlignment="1">
      <alignment horizontal="center" vertical="center" wrapText="1"/>
    </xf>
    <xf numFmtId="164" fontId="3" fillId="0" borderId="8" xfId="6" applyNumberFormat="1" applyFont="1" applyFill="1" applyBorder="1" applyAlignment="1">
      <alignment vertical="center" wrapText="1"/>
    </xf>
    <xf numFmtId="0" fontId="0" fillId="0" borderId="0" xfId="0" applyFill="1"/>
    <xf numFmtId="2" fontId="3" fillId="0" borderId="8" xfId="4" applyNumberFormat="1"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8" xfId="4" applyFont="1" applyFill="1" applyBorder="1" applyAlignment="1" applyProtection="1">
      <alignment horizontal="left" vertical="center" wrapText="1"/>
    </xf>
    <xf numFmtId="164" fontId="3" fillId="0" borderId="8" xfId="1" applyNumberFormat="1" applyFont="1" applyFill="1" applyBorder="1" applyAlignment="1">
      <alignment vertical="center" wrapText="1"/>
    </xf>
    <xf numFmtId="2" fontId="3" fillId="0" borderId="9" xfId="4" applyNumberFormat="1" applyFont="1" applyFill="1" applyBorder="1" applyAlignment="1" applyProtection="1">
      <alignment horizontal="left" vertical="center" wrapText="1"/>
      <protection locked="0"/>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49" fontId="3" fillId="0" borderId="9" xfId="4" applyFont="1" applyFill="1" applyBorder="1" applyAlignment="1" applyProtection="1">
      <alignment horizontal="left" vertical="center" wrapText="1"/>
    </xf>
    <xf numFmtId="164" fontId="3" fillId="0" borderId="9" xfId="1" applyNumberFormat="1" applyFont="1" applyFill="1" applyBorder="1" applyAlignment="1">
      <alignment vertical="center" wrapText="1"/>
    </xf>
    <xf numFmtId="0" fontId="8" fillId="0" borderId="7" xfId="0" applyFont="1" applyFill="1" applyBorder="1" applyAlignment="1">
      <alignment vertical="center" wrapText="1"/>
    </xf>
    <xf numFmtId="0" fontId="3" fillId="0" borderId="8" xfId="0" applyFont="1" applyFill="1" applyBorder="1" applyAlignment="1">
      <alignment horizontal="left" vertical="center" wrapText="1"/>
    </xf>
    <xf numFmtId="1" fontId="3" fillId="0" borderId="7" xfId="0" applyNumberFormat="1" applyFont="1" applyFill="1" applyBorder="1" applyAlignment="1">
      <alignment horizontal="left" vertical="center" wrapText="1"/>
    </xf>
    <xf numFmtId="2" fontId="3" fillId="0" borderId="7" xfId="0" applyNumberFormat="1" applyFont="1" applyFill="1" applyBorder="1" applyAlignment="1">
      <alignment horizontal="left" vertical="center" wrapText="1"/>
    </xf>
    <xf numFmtId="0" fontId="0" fillId="5" borderId="0" xfId="0" applyFill="1"/>
    <xf numFmtId="0" fontId="0" fillId="6" borderId="0" xfId="0" applyFill="1"/>
    <xf numFmtId="1" fontId="3" fillId="0" borderId="8" xfId="0" applyNumberFormat="1" applyFont="1" applyFill="1" applyBorder="1" applyAlignment="1">
      <alignment horizontal="left" vertical="center" wrapText="1"/>
    </xf>
    <xf numFmtId="1" fontId="3" fillId="0" borderId="8" xfId="4" applyNumberFormat="1" applyFont="1" applyFill="1" applyBorder="1" applyAlignment="1" applyProtection="1">
      <alignment horizontal="left" vertical="center" wrapText="1"/>
      <protection locked="0"/>
    </xf>
    <xf numFmtId="0" fontId="8" fillId="0" borderId="8" xfId="0" applyFont="1" applyFill="1" applyBorder="1" applyAlignment="1">
      <alignment vertical="center" wrapText="1"/>
    </xf>
    <xf numFmtId="0" fontId="3" fillId="0" borderId="9" xfId="4" applyNumberFormat="1" applyFont="1" applyFill="1" applyBorder="1" applyAlignment="1" applyProtection="1">
      <alignment horizontal="left" vertical="center" wrapText="1"/>
      <protection locked="0"/>
    </xf>
    <xf numFmtId="0" fontId="8" fillId="0" borderId="9" xfId="0" applyFont="1" applyFill="1" applyBorder="1" applyAlignment="1">
      <alignment vertical="center" wrapText="1"/>
    </xf>
    <xf numFmtId="49" fontId="1" fillId="0" borderId="9" xfId="0" applyNumberFormat="1" applyFont="1" applyFill="1" applyBorder="1" applyAlignment="1">
      <alignment horizontal="center" vertical="center" wrapText="1"/>
    </xf>
    <xf numFmtId="1" fontId="3" fillId="0" borderId="9" xfId="4" applyNumberFormat="1" applyFont="1" applyFill="1" applyBorder="1" applyAlignment="1" applyProtection="1">
      <alignment horizontal="left" vertical="center" wrapText="1"/>
      <protection locked="0"/>
    </xf>
    <xf numFmtId="0" fontId="13" fillId="0" borderId="8" xfId="0" applyFont="1" applyFill="1" applyBorder="1" applyAlignment="1">
      <alignment vertical="center" wrapText="1"/>
    </xf>
    <xf numFmtId="0" fontId="3" fillId="0" borderId="8" xfId="4" applyNumberFormat="1" applyFont="1" applyFill="1" applyBorder="1" applyAlignment="1" applyProtection="1">
      <alignment horizontal="left" vertical="center" wrapText="1"/>
      <protection locked="0"/>
    </xf>
    <xf numFmtId="0" fontId="1" fillId="0" borderId="0" xfId="0" applyFont="1"/>
    <xf numFmtId="165" fontId="8" fillId="2" borderId="7" xfId="0" applyNumberFormat="1" applyFont="1" applyFill="1" applyBorder="1" applyAlignment="1">
      <alignment wrapText="1"/>
    </xf>
    <xf numFmtId="167" fontId="0" fillId="0" borderId="0" xfId="0" applyNumberFormat="1"/>
    <xf numFmtId="14" fontId="3" fillId="0" borderId="6" xfId="0" applyNumberFormat="1" applyFont="1" applyBorder="1" applyAlignment="1">
      <alignment vertical="center"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1"/>
  <sheetViews>
    <sheetView tabSelected="1" topLeftCell="A13" zoomScaleNormal="100" workbookViewId="0">
      <pane xSplit="2" ySplit="6" topLeftCell="H155" activePane="bottomRight" state="frozen"/>
      <selection activeCell="A13" sqref="A13"/>
      <selection pane="topRight" activeCell="C13" sqref="C13"/>
      <selection pane="bottomLeft" activeCell="A19" sqref="A19"/>
      <selection pane="bottomRight" activeCell="A19" sqref="A19:K156"/>
    </sheetView>
  </sheetViews>
  <sheetFormatPr baseColWidth="10" defaultRowHeight="12.75" x14ac:dyDescent="0.2"/>
  <cols>
    <col min="1" max="1" width="15.140625" customWidth="1"/>
    <col min="2" max="2" width="74" customWidth="1"/>
    <col min="3" max="3" width="15" customWidth="1"/>
    <col min="4" max="4" width="13.5703125" customWidth="1"/>
    <col min="5" max="5" width="17.7109375" customWidth="1"/>
    <col min="6" max="6" width="20.5703125" customWidth="1"/>
    <col min="7" max="7" width="16" customWidth="1"/>
    <col min="8" max="8" width="14.5703125" customWidth="1"/>
    <col min="9" max="9" width="12.5703125" customWidth="1"/>
    <col min="10" max="10" width="17.7109375" customWidth="1"/>
    <col min="11" max="11" width="45.42578125" customWidth="1"/>
  </cols>
  <sheetData>
    <row r="1" spans="1:11" x14ac:dyDescent="0.2">
      <c r="A1" s="1"/>
      <c r="B1" s="2"/>
      <c r="C1" s="1"/>
      <c r="D1" s="1"/>
      <c r="E1" s="1"/>
      <c r="F1" s="1"/>
      <c r="G1" s="1"/>
      <c r="H1" s="1"/>
      <c r="I1" s="1"/>
      <c r="J1" s="1"/>
      <c r="K1" s="1"/>
    </row>
    <row r="2" spans="1:11" x14ac:dyDescent="0.2">
      <c r="A2" s="3" t="s">
        <v>0</v>
      </c>
      <c r="B2" s="4"/>
      <c r="C2" s="1"/>
      <c r="D2" s="1"/>
      <c r="E2" s="1"/>
      <c r="F2" s="1"/>
      <c r="G2" s="1"/>
      <c r="H2" s="1"/>
      <c r="I2" s="1"/>
      <c r="J2" s="1"/>
      <c r="K2" s="1"/>
    </row>
    <row r="3" spans="1:11" x14ac:dyDescent="0.2">
      <c r="A3" s="3"/>
      <c r="B3" s="4"/>
      <c r="C3" s="1"/>
      <c r="D3" s="1"/>
      <c r="E3" s="1"/>
      <c r="F3" s="1"/>
      <c r="G3" s="1"/>
      <c r="H3" s="1"/>
      <c r="I3" s="1"/>
      <c r="J3" s="1"/>
      <c r="K3" s="1"/>
    </row>
    <row r="4" spans="1:11" ht="13.5" thickBot="1" x14ac:dyDescent="0.25">
      <c r="A4" s="3" t="s">
        <v>1</v>
      </c>
      <c r="B4" s="4"/>
      <c r="C4" s="1"/>
      <c r="D4" s="1"/>
      <c r="E4" s="1"/>
      <c r="F4" s="1"/>
      <c r="G4" s="1"/>
      <c r="H4" s="1"/>
      <c r="I4" s="1"/>
      <c r="J4" s="1"/>
      <c r="K4" s="1"/>
    </row>
    <row r="5" spans="1:11" x14ac:dyDescent="0.2">
      <c r="A5" s="5" t="s">
        <v>2</v>
      </c>
      <c r="B5" s="6" t="s">
        <v>3</v>
      </c>
      <c r="C5" s="1"/>
      <c r="D5" s="1"/>
      <c r="E5" s="1"/>
      <c r="F5" s="1"/>
      <c r="G5" s="1"/>
      <c r="H5" s="1"/>
      <c r="I5" s="1"/>
      <c r="J5" s="1"/>
      <c r="K5" s="1"/>
    </row>
    <row r="6" spans="1:11" x14ac:dyDescent="0.2">
      <c r="A6" s="7" t="s">
        <v>4</v>
      </c>
      <c r="B6" s="8" t="s">
        <v>5</v>
      </c>
      <c r="C6" s="1"/>
      <c r="D6" s="1"/>
      <c r="E6" s="1"/>
      <c r="F6" s="1"/>
      <c r="G6" s="1"/>
      <c r="H6" s="1"/>
      <c r="I6" s="1"/>
      <c r="J6" s="1"/>
      <c r="K6" s="1"/>
    </row>
    <row r="7" spans="1:11" x14ac:dyDescent="0.2">
      <c r="A7" s="7" t="s">
        <v>6</v>
      </c>
      <c r="B7" s="9">
        <v>3487800</v>
      </c>
      <c r="C7" s="1"/>
      <c r="D7" s="1"/>
      <c r="E7" s="1"/>
      <c r="F7" s="1"/>
      <c r="G7" s="1"/>
      <c r="H7" s="1"/>
      <c r="I7" s="1"/>
      <c r="J7" s="1"/>
      <c r="K7" s="1"/>
    </row>
    <row r="8" spans="1:11" x14ac:dyDescent="0.2">
      <c r="A8" s="7" t="s">
        <v>7</v>
      </c>
      <c r="B8" s="10" t="s">
        <v>8</v>
      </c>
      <c r="C8" s="1"/>
      <c r="D8" s="1"/>
      <c r="E8" s="1"/>
      <c r="F8" s="1"/>
      <c r="G8" s="1"/>
      <c r="H8" s="1"/>
      <c r="I8" s="1"/>
      <c r="J8" s="1"/>
      <c r="K8" s="1"/>
    </row>
    <row r="9" spans="1:11" ht="153" x14ac:dyDescent="0.2">
      <c r="A9" s="11" t="s">
        <v>9</v>
      </c>
      <c r="B9" s="8" t="s">
        <v>10</v>
      </c>
      <c r="C9" s="1"/>
      <c r="D9" s="1"/>
      <c r="E9" s="1"/>
      <c r="F9" s="1"/>
      <c r="G9" s="1"/>
      <c r="H9" s="1"/>
      <c r="I9" s="1"/>
      <c r="J9" s="1"/>
      <c r="K9" s="1"/>
    </row>
    <row r="10" spans="1:11" ht="38.25" x14ac:dyDescent="0.2">
      <c r="A10" s="11" t="s">
        <v>11</v>
      </c>
      <c r="B10" s="8" t="s">
        <v>12</v>
      </c>
      <c r="C10" s="1"/>
      <c r="D10" s="1"/>
      <c r="E10" s="1"/>
      <c r="F10" s="1"/>
      <c r="G10" s="1"/>
      <c r="H10" s="1"/>
      <c r="I10" s="1"/>
      <c r="J10" s="1"/>
      <c r="K10" s="1"/>
    </row>
    <row r="11" spans="1:11" ht="25.5" x14ac:dyDescent="0.2">
      <c r="A11" s="7" t="s">
        <v>13</v>
      </c>
      <c r="B11" s="12" t="s">
        <v>14</v>
      </c>
      <c r="C11" s="1"/>
      <c r="D11" s="1"/>
      <c r="E11" s="1"/>
      <c r="F11" s="1"/>
      <c r="G11" s="1"/>
      <c r="H11" s="1"/>
      <c r="I11" s="1"/>
      <c r="J11" s="1"/>
      <c r="K11" s="1"/>
    </row>
    <row r="12" spans="1:11" x14ac:dyDescent="0.2">
      <c r="A12" s="11" t="s">
        <v>15</v>
      </c>
      <c r="B12" s="13">
        <f>G157</f>
        <v>9178053683.0400009</v>
      </c>
      <c r="C12" s="1"/>
      <c r="D12" s="1"/>
      <c r="E12" s="1"/>
      <c r="F12" s="1"/>
      <c r="G12" s="1"/>
      <c r="H12" s="1"/>
      <c r="I12" s="1"/>
      <c r="J12" s="1"/>
      <c r="K12" s="1"/>
    </row>
    <row r="13" spans="1:11" ht="38.25" x14ac:dyDescent="0.2">
      <c r="A13" s="11" t="s">
        <v>16</v>
      </c>
      <c r="B13" s="14">
        <v>206560760</v>
      </c>
      <c r="C13" s="1"/>
      <c r="D13" s="1"/>
      <c r="E13" s="1"/>
      <c r="F13" s="1"/>
      <c r="G13" s="1"/>
      <c r="H13" s="1"/>
      <c r="I13" s="1"/>
      <c r="J13" s="1"/>
      <c r="K13" s="1"/>
    </row>
    <row r="14" spans="1:11" ht="38.25" x14ac:dyDescent="0.2">
      <c r="A14" s="11" t="s">
        <v>17</v>
      </c>
      <c r="B14" s="15">
        <v>20656076</v>
      </c>
      <c r="C14" s="1"/>
      <c r="D14" s="1"/>
      <c r="E14" s="1"/>
      <c r="F14" s="1"/>
      <c r="G14" s="16"/>
      <c r="H14" s="1"/>
      <c r="I14" s="1"/>
      <c r="J14" s="1"/>
      <c r="K14" s="1"/>
    </row>
    <row r="15" spans="1:11" ht="39" thickBot="1" x14ac:dyDescent="0.25">
      <c r="A15" s="17" t="s">
        <v>18</v>
      </c>
      <c r="B15" s="61">
        <v>42961</v>
      </c>
      <c r="C15" s="1"/>
      <c r="D15" s="1"/>
      <c r="E15" s="1"/>
      <c r="F15" s="1"/>
      <c r="G15" s="16"/>
      <c r="H15" s="1"/>
      <c r="I15" s="1"/>
      <c r="J15" s="1"/>
      <c r="K15" s="1"/>
    </row>
    <row r="16" spans="1:11" ht="6" customHeight="1" x14ac:dyDescent="0.2">
      <c r="A16" s="1"/>
      <c r="B16" s="2"/>
      <c r="C16" s="1"/>
      <c r="D16" s="1"/>
      <c r="E16" s="1"/>
      <c r="F16" s="1"/>
      <c r="G16" s="1"/>
      <c r="H16" s="1"/>
      <c r="I16" s="1"/>
      <c r="J16" s="1"/>
      <c r="K16" s="1"/>
    </row>
    <row r="17" spans="1:11" ht="6" customHeight="1" x14ac:dyDescent="0.2">
      <c r="A17" s="2"/>
      <c r="B17" s="2"/>
      <c r="C17" s="2"/>
      <c r="D17" s="2"/>
      <c r="E17" s="2"/>
      <c r="F17" s="2"/>
      <c r="G17" s="2"/>
      <c r="H17" s="2"/>
      <c r="I17" s="2"/>
      <c r="J17" s="2"/>
      <c r="K17" s="2"/>
    </row>
    <row r="18" spans="1:11" ht="39.75" customHeight="1" x14ac:dyDescent="0.2">
      <c r="A18" s="18" t="s">
        <v>19</v>
      </c>
      <c r="B18" s="18" t="s">
        <v>20</v>
      </c>
      <c r="C18" s="18" t="s">
        <v>21</v>
      </c>
      <c r="D18" s="18" t="s">
        <v>22</v>
      </c>
      <c r="E18" s="18" t="s">
        <v>23</v>
      </c>
      <c r="F18" s="18" t="s">
        <v>24</v>
      </c>
      <c r="G18" s="18" t="s">
        <v>25</v>
      </c>
      <c r="H18" s="18" t="s">
        <v>26</v>
      </c>
      <c r="I18" s="18" t="s">
        <v>27</v>
      </c>
      <c r="J18" s="18" t="s">
        <v>28</v>
      </c>
      <c r="K18" s="18" t="s">
        <v>29</v>
      </c>
    </row>
    <row r="19" spans="1:11" ht="51" customHeight="1" x14ac:dyDescent="0.2">
      <c r="A19" s="19" t="s">
        <v>30</v>
      </c>
      <c r="B19" s="20" t="s">
        <v>31</v>
      </c>
      <c r="C19" s="21" t="s">
        <v>32</v>
      </c>
      <c r="D19" s="21" t="s">
        <v>33</v>
      </c>
      <c r="E19" s="22" t="s">
        <v>34</v>
      </c>
      <c r="F19" s="20" t="s">
        <v>35</v>
      </c>
      <c r="G19" s="23">
        <v>3000000</v>
      </c>
      <c r="H19" s="23">
        <v>3000000</v>
      </c>
      <c r="I19" s="21" t="s">
        <v>36</v>
      </c>
      <c r="J19" s="21" t="s">
        <v>37</v>
      </c>
      <c r="K19" s="20" t="s">
        <v>38</v>
      </c>
    </row>
    <row r="20" spans="1:11" ht="48.75" customHeight="1" x14ac:dyDescent="0.2">
      <c r="A20" s="24">
        <v>32101600</v>
      </c>
      <c r="B20" s="20" t="s">
        <v>39</v>
      </c>
      <c r="C20" s="21" t="s">
        <v>40</v>
      </c>
      <c r="D20" s="21" t="s">
        <v>41</v>
      </c>
      <c r="E20" s="22" t="s">
        <v>42</v>
      </c>
      <c r="F20" s="20" t="s">
        <v>35</v>
      </c>
      <c r="G20" s="23">
        <v>6000000</v>
      </c>
      <c r="H20" s="23">
        <v>6000000</v>
      </c>
      <c r="I20" s="21" t="s">
        <v>36</v>
      </c>
      <c r="J20" s="21" t="s">
        <v>37</v>
      </c>
      <c r="K20" s="20" t="s">
        <v>38</v>
      </c>
    </row>
    <row r="21" spans="1:11" ht="48.75" customHeight="1" x14ac:dyDescent="0.2">
      <c r="A21" s="25">
        <v>72101506</v>
      </c>
      <c r="B21" s="20" t="s">
        <v>43</v>
      </c>
      <c r="C21" s="21" t="s">
        <v>40</v>
      </c>
      <c r="D21" s="21" t="s">
        <v>44</v>
      </c>
      <c r="E21" s="22" t="s">
        <v>45</v>
      </c>
      <c r="F21" s="20" t="s">
        <v>35</v>
      </c>
      <c r="G21" s="26">
        <v>15000000</v>
      </c>
      <c r="H21" s="26">
        <v>15000000</v>
      </c>
      <c r="I21" s="21" t="s">
        <v>36</v>
      </c>
      <c r="J21" s="21" t="s">
        <v>37</v>
      </c>
      <c r="K21" s="20" t="s">
        <v>38</v>
      </c>
    </row>
    <row r="22" spans="1:11" ht="51" customHeight="1" x14ac:dyDescent="0.2">
      <c r="A22" s="24">
        <v>46191600</v>
      </c>
      <c r="B22" s="20" t="s">
        <v>46</v>
      </c>
      <c r="C22" s="21" t="s">
        <v>32</v>
      </c>
      <c r="D22" s="21" t="s">
        <v>33</v>
      </c>
      <c r="E22" s="22" t="s">
        <v>42</v>
      </c>
      <c r="F22" s="20" t="s">
        <v>35</v>
      </c>
      <c r="G22" s="23">
        <v>10000000</v>
      </c>
      <c r="H22" s="23">
        <v>10000000</v>
      </c>
      <c r="I22" s="21" t="s">
        <v>36</v>
      </c>
      <c r="J22" s="21" t="s">
        <v>37</v>
      </c>
      <c r="K22" s="20" t="s">
        <v>38</v>
      </c>
    </row>
    <row r="23" spans="1:11" ht="51" customHeight="1" x14ac:dyDescent="0.2">
      <c r="A23" s="24">
        <v>78181500</v>
      </c>
      <c r="B23" s="20" t="s">
        <v>47</v>
      </c>
      <c r="C23" s="21" t="s">
        <v>48</v>
      </c>
      <c r="D23" s="21" t="s">
        <v>49</v>
      </c>
      <c r="E23" s="22" t="s">
        <v>42</v>
      </c>
      <c r="F23" s="20" t="s">
        <v>35</v>
      </c>
      <c r="G23" s="23">
        <v>14065410</v>
      </c>
      <c r="H23" s="23">
        <v>14065410</v>
      </c>
      <c r="I23" s="21" t="s">
        <v>36</v>
      </c>
      <c r="J23" s="21" t="s">
        <v>37</v>
      </c>
      <c r="K23" s="20" t="s">
        <v>38</v>
      </c>
    </row>
    <row r="24" spans="1:11" ht="51" customHeight="1" x14ac:dyDescent="0.2">
      <c r="A24" s="24">
        <v>76111501</v>
      </c>
      <c r="B24" s="20" t="s">
        <v>50</v>
      </c>
      <c r="C24" s="21" t="s">
        <v>48</v>
      </c>
      <c r="D24" s="21" t="s">
        <v>51</v>
      </c>
      <c r="E24" s="22" t="s">
        <v>34</v>
      </c>
      <c r="F24" s="20" t="s">
        <v>35</v>
      </c>
      <c r="G24" s="26">
        <v>224912807.25</v>
      </c>
      <c r="H24" s="26">
        <v>224912807.25</v>
      </c>
      <c r="I24" s="21" t="s">
        <v>36</v>
      </c>
      <c r="J24" s="21" t="s">
        <v>37</v>
      </c>
      <c r="K24" s="20" t="s">
        <v>38</v>
      </c>
    </row>
    <row r="25" spans="1:11" ht="63.75" customHeight="1" x14ac:dyDescent="0.2">
      <c r="A25" s="24">
        <v>92121500</v>
      </c>
      <c r="B25" s="20" t="s">
        <v>52</v>
      </c>
      <c r="C25" s="21" t="s">
        <v>40</v>
      </c>
      <c r="D25" s="21" t="s">
        <v>53</v>
      </c>
      <c r="E25" s="22" t="s">
        <v>54</v>
      </c>
      <c r="F25" s="20" t="s">
        <v>35</v>
      </c>
      <c r="G25" s="26">
        <v>115305701</v>
      </c>
      <c r="H25" s="26">
        <v>115305701</v>
      </c>
      <c r="I25" s="21" t="s">
        <v>36</v>
      </c>
      <c r="J25" s="21" t="s">
        <v>37</v>
      </c>
      <c r="K25" s="20" t="s">
        <v>38</v>
      </c>
    </row>
    <row r="26" spans="1:11" ht="51" customHeight="1" x14ac:dyDescent="0.2">
      <c r="A26" s="24">
        <v>72154300</v>
      </c>
      <c r="B26" s="20" t="s">
        <v>55</v>
      </c>
      <c r="C26" s="21" t="s">
        <v>56</v>
      </c>
      <c r="D26" s="21" t="s">
        <v>51</v>
      </c>
      <c r="E26" s="22" t="s">
        <v>42</v>
      </c>
      <c r="F26" s="20" t="s">
        <v>35</v>
      </c>
      <c r="G26" s="26">
        <v>5094300</v>
      </c>
      <c r="H26" s="26">
        <v>5094300</v>
      </c>
      <c r="I26" s="21" t="s">
        <v>36</v>
      </c>
      <c r="J26" s="21" t="s">
        <v>37</v>
      </c>
      <c r="K26" s="20" t="s">
        <v>38</v>
      </c>
    </row>
    <row r="27" spans="1:11" ht="51" customHeight="1" x14ac:dyDescent="0.2">
      <c r="A27" s="24">
        <v>78111800</v>
      </c>
      <c r="B27" s="20" t="s">
        <v>57</v>
      </c>
      <c r="C27" s="21" t="s">
        <v>58</v>
      </c>
      <c r="D27" s="21" t="s">
        <v>59</v>
      </c>
      <c r="E27" s="22" t="s">
        <v>60</v>
      </c>
      <c r="F27" s="20" t="s">
        <v>35</v>
      </c>
      <c r="G27" s="26">
        <v>396421333</v>
      </c>
      <c r="H27" s="26">
        <v>396421333</v>
      </c>
      <c r="I27" s="21" t="s">
        <v>36</v>
      </c>
      <c r="J27" s="21" t="s">
        <v>37</v>
      </c>
      <c r="K27" s="20" t="s">
        <v>38</v>
      </c>
    </row>
    <row r="28" spans="1:11" ht="51" customHeight="1" x14ac:dyDescent="0.2">
      <c r="A28" s="24">
        <v>55101519</v>
      </c>
      <c r="B28" s="27" t="s">
        <v>61</v>
      </c>
      <c r="C28" s="21" t="s">
        <v>48</v>
      </c>
      <c r="D28" s="21" t="s">
        <v>62</v>
      </c>
      <c r="E28" s="22" t="s">
        <v>45</v>
      </c>
      <c r="F28" s="20" t="s">
        <v>35</v>
      </c>
      <c r="G28" s="23">
        <v>4500000</v>
      </c>
      <c r="H28" s="23">
        <v>4500000</v>
      </c>
      <c r="I28" s="21" t="s">
        <v>36</v>
      </c>
      <c r="J28" s="21" t="s">
        <v>37</v>
      </c>
      <c r="K28" s="20" t="s">
        <v>38</v>
      </c>
    </row>
    <row r="29" spans="1:11" ht="51" customHeight="1" x14ac:dyDescent="0.2">
      <c r="A29" s="24">
        <v>55101519</v>
      </c>
      <c r="B29" s="20" t="s">
        <v>63</v>
      </c>
      <c r="C29" s="21" t="s">
        <v>64</v>
      </c>
      <c r="D29" s="21" t="s">
        <v>49</v>
      </c>
      <c r="E29" s="22" t="s">
        <v>45</v>
      </c>
      <c r="F29" s="20" t="s">
        <v>35</v>
      </c>
      <c r="G29" s="23">
        <v>10000000</v>
      </c>
      <c r="H29" s="23">
        <v>10000000</v>
      </c>
      <c r="I29" s="21" t="s">
        <v>36</v>
      </c>
      <c r="J29" s="21" t="s">
        <v>37</v>
      </c>
      <c r="K29" s="20" t="s">
        <v>38</v>
      </c>
    </row>
    <row r="30" spans="1:11" ht="51" customHeight="1" x14ac:dyDescent="0.2">
      <c r="A30" s="24">
        <v>80101500</v>
      </c>
      <c r="B30" s="20" t="s">
        <v>65</v>
      </c>
      <c r="C30" s="21" t="s">
        <v>64</v>
      </c>
      <c r="D30" s="21" t="s">
        <v>66</v>
      </c>
      <c r="E30" s="22" t="s">
        <v>42</v>
      </c>
      <c r="F30" s="20" t="s">
        <v>35</v>
      </c>
      <c r="G30" s="26">
        <v>7942008</v>
      </c>
      <c r="H30" s="26">
        <v>7942008</v>
      </c>
      <c r="I30" s="21" t="s">
        <v>36</v>
      </c>
      <c r="J30" s="21" t="s">
        <v>67</v>
      </c>
      <c r="K30" s="20" t="s">
        <v>38</v>
      </c>
    </row>
    <row r="31" spans="1:11" ht="51" customHeight="1" x14ac:dyDescent="0.2">
      <c r="A31" s="19" t="s">
        <v>68</v>
      </c>
      <c r="B31" s="20" t="s">
        <v>69</v>
      </c>
      <c r="C31" s="21" t="s">
        <v>70</v>
      </c>
      <c r="D31" s="21" t="s">
        <v>33</v>
      </c>
      <c r="E31" s="22" t="s">
        <v>42</v>
      </c>
      <c r="F31" s="20" t="s">
        <v>35</v>
      </c>
      <c r="G31" s="23">
        <v>10000000</v>
      </c>
      <c r="H31" s="23">
        <v>10000000</v>
      </c>
      <c r="I31" s="21" t="s">
        <v>36</v>
      </c>
      <c r="J31" s="21" t="s">
        <v>67</v>
      </c>
      <c r="K31" s="20" t="s">
        <v>38</v>
      </c>
    </row>
    <row r="32" spans="1:11" ht="51" customHeight="1" x14ac:dyDescent="0.2">
      <c r="A32" s="25">
        <v>84131607</v>
      </c>
      <c r="B32" s="20" t="s">
        <v>71</v>
      </c>
      <c r="C32" s="21" t="s">
        <v>70</v>
      </c>
      <c r="D32" s="21" t="s">
        <v>72</v>
      </c>
      <c r="E32" s="22" t="s">
        <v>34</v>
      </c>
      <c r="F32" s="20" t="s">
        <v>35</v>
      </c>
      <c r="G32" s="23">
        <v>5000000</v>
      </c>
      <c r="H32" s="23">
        <v>5000000</v>
      </c>
      <c r="I32" s="21" t="s">
        <v>36</v>
      </c>
      <c r="J32" s="21" t="s">
        <v>67</v>
      </c>
      <c r="K32" s="20" t="s">
        <v>38</v>
      </c>
    </row>
    <row r="33" spans="1:11" ht="89.25" customHeight="1" x14ac:dyDescent="0.2">
      <c r="A33" s="25">
        <v>84131500</v>
      </c>
      <c r="B33" s="20" t="s">
        <v>73</v>
      </c>
      <c r="C33" s="21" t="s">
        <v>64</v>
      </c>
      <c r="D33" s="21" t="s">
        <v>74</v>
      </c>
      <c r="E33" s="22" t="s">
        <v>75</v>
      </c>
      <c r="F33" s="20" t="s">
        <v>35</v>
      </c>
      <c r="G33" s="28">
        <v>149956638</v>
      </c>
      <c r="H33" s="28">
        <v>149956638</v>
      </c>
      <c r="I33" s="21" t="s">
        <v>36</v>
      </c>
      <c r="J33" s="21" t="s">
        <v>67</v>
      </c>
      <c r="K33" s="20" t="s">
        <v>38</v>
      </c>
    </row>
    <row r="34" spans="1:11" ht="51" customHeight="1" x14ac:dyDescent="0.2">
      <c r="A34" s="25">
        <v>84131503</v>
      </c>
      <c r="B34" s="20" t="s">
        <v>76</v>
      </c>
      <c r="C34" s="21" t="s">
        <v>64</v>
      </c>
      <c r="D34" s="21" t="s">
        <v>41</v>
      </c>
      <c r="E34" s="22" t="s">
        <v>34</v>
      </c>
      <c r="F34" s="20" t="s">
        <v>35</v>
      </c>
      <c r="G34" s="26">
        <v>7369905</v>
      </c>
      <c r="H34" s="26">
        <v>7369905</v>
      </c>
      <c r="I34" s="21" t="s">
        <v>36</v>
      </c>
      <c r="J34" s="21" t="s">
        <v>67</v>
      </c>
      <c r="K34" s="20" t="s">
        <v>38</v>
      </c>
    </row>
    <row r="35" spans="1:11" ht="51" customHeight="1" x14ac:dyDescent="0.2">
      <c r="A35" s="24">
        <v>14111828</v>
      </c>
      <c r="B35" s="20" t="s">
        <v>77</v>
      </c>
      <c r="C35" s="21" t="s">
        <v>58</v>
      </c>
      <c r="D35" s="21" t="s">
        <v>78</v>
      </c>
      <c r="E35" s="22" t="s">
        <v>34</v>
      </c>
      <c r="F35" s="20" t="s">
        <v>35</v>
      </c>
      <c r="G35" s="26">
        <v>13170642.539999999</v>
      </c>
      <c r="H35" s="26">
        <v>13170642.539999999</v>
      </c>
      <c r="I35" s="21" t="s">
        <v>36</v>
      </c>
      <c r="J35" s="21" t="s">
        <v>37</v>
      </c>
      <c r="K35" s="20" t="s">
        <v>38</v>
      </c>
    </row>
    <row r="36" spans="1:11" ht="51" customHeight="1" x14ac:dyDescent="0.2">
      <c r="A36" s="25">
        <v>80101600</v>
      </c>
      <c r="B36" s="27" t="s">
        <v>79</v>
      </c>
      <c r="C36" s="21" t="s">
        <v>48</v>
      </c>
      <c r="D36" s="21" t="s">
        <v>80</v>
      </c>
      <c r="E36" s="22" t="s">
        <v>45</v>
      </c>
      <c r="F36" s="20" t="s">
        <v>81</v>
      </c>
      <c r="G36" s="26">
        <v>12600000</v>
      </c>
      <c r="H36" s="26">
        <v>12600000</v>
      </c>
      <c r="I36" s="21" t="s">
        <v>36</v>
      </c>
      <c r="J36" s="21" t="s">
        <v>67</v>
      </c>
      <c r="K36" s="20" t="s">
        <v>38</v>
      </c>
    </row>
    <row r="37" spans="1:11" ht="51" customHeight="1" x14ac:dyDescent="0.2">
      <c r="A37" s="25">
        <v>78111500</v>
      </c>
      <c r="B37" s="27" t="s">
        <v>82</v>
      </c>
      <c r="C37" s="21" t="s">
        <v>48</v>
      </c>
      <c r="D37" s="21" t="s">
        <v>49</v>
      </c>
      <c r="E37" s="22" t="s">
        <v>34</v>
      </c>
      <c r="F37" s="20" t="s">
        <v>35</v>
      </c>
      <c r="G37" s="23">
        <v>400000000</v>
      </c>
      <c r="H37" s="23">
        <v>400000000</v>
      </c>
      <c r="I37" s="21" t="s">
        <v>36</v>
      </c>
      <c r="J37" s="21" t="s">
        <v>67</v>
      </c>
      <c r="K37" s="20" t="s">
        <v>38</v>
      </c>
    </row>
    <row r="38" spans="1:11" ht="51" customHeight="1" x14ac:dyDescent="0.2">
      <c r="A38" s="25">
        <v>93101504</v>
      </c>
      <c r="B38" s="20" t="s">
        <v>83</v>
      </c>
      <c r="C38" s="21" t="s">
        <v>84</v>
      </c>
      <c r="D38" s="21" t="s">
        <v>33</v>
      </c>
      <c r="E38" s="22" t="s">
        <v>45</v>
      </c>
      <c r="F38" s="20" t="s">
        <v>81</v>
      </c>
      <c r="G38" s="23">
        <v>5000000</v>
      </c>
      <c r="H38" s="23">
        <v>5000000</v>
      </c>
      <c r="I38" s="21" t="s">
        <v>36</v>
      </c>
      <c r="J38" s="21" t="s">
        <v>67</v>
      </c>
      <c r="K38" s="20" t="s">
        <v>38</v>
      </c>
    </row>
    <row r="39" spans="1:11" ht="51" customHeight="1" x14ac:dyDescent="0.2">
      <c r="A39" s="24">
        <v>78181701</v>
      </c>
      <c r="B39" s="20" t="s">
        <v>85</v>
      </c>
      <c r="C39" s="21" t="s">
        <v>48</v>
      </c>
      <c r="D39" s="21" t="s">
        <v>41</v>
      </c>
      <c r="E39" s="22" t="s">
        <v>34</v>
      </c>
      <c r="F39" s="20" t="s">
        <v>35</v>
      </c>
      <c r="G39" s="23">
        <v>35000000</v>
      </c>
      <c r="H39" s="23">
        <v>35000000</v>
      </c>
      <c r="I39" s="21" t="s">
        <v>36</v>
      </c>
      <c r="J39" s="21" t="s">
        <v>67</v>
      </c>
      <c r="K39" s="20" t="s">
        <v>38</v>
      </c>
    </row>
    <row r="40" spans="1:11" ht="51" customHeight="1" x14ac:dyDescent="0.2">
      <c r="A40" s="24">
        <v>80111500</v>
      </c>
      <c r="B40" s="20" t="s">
        <v>86</v>
      </c>
      <c r="C40" s="21" t="s">
        <v>56</v>
      </c>
      <c r="D40" s="21" t="s">
        <v>33</v>
      </c>
      <c r="E40" s="22" t="s">
        <v>45</v>
      </c>
      <c r="F40" s="20" t="s">
        <v>87</v>
      </c>
      <c r="G40" s="26">
        <v>2800000</v>
      </c>
      <c r="H40" s="26">
        <v>2800000</v>
      </c>
      <c r="I40" s="21" t="s">
        <v>36</v>
      </c>
      <c r="J40" s="21" t="s">
        <v>37</v>
      </c>
      <c r="K40" s="20" t="s">
        <v>38</v>
      </c>
    </row>
    <row r="41" spans="1:11" s="29" customFormat="1" ht="51" customHeight="1" x14ac:dyDescent="0.2">
      <c r="A41" s="24">
        <v>851015</v>
      </c>
      <c r="B41" s="20" t="s">
        <v>88</v>
      </c>
      <c r="C41" s="21" t="s">
        <v>32</v>
      </c>
      <c r="D41" s="21" t="s">
        <v>89</v>
      </c>
      <c r="E41" s="22" t="s">
        <v>45</v>
      </c>
      <c r="F41" s="20" t="s">
        <v>87</v>
      </c>
      <c r="G41" s="26">
        <v>14000000</v>
      </c>
      <c r="H41" s="26">
        <v>14000000</v>
      </c>
      <c r="I41" s="21" t="s">
        <v>36</v>
      </c>
      <c r="J41" s="21" t="s">
        <v>37</v>
      </c>
      <c r="K41" s="20" t="s">
        <v>38</v>
      </c>
    </row>
    <row r="42" spans="1:11" ht="63.75" customHeight="1" x14ac:dyDescent="0.2">
      <c r="A42" s="24">
        <v>80101510</v>
      </c>
      <c r="B42" s="30" t="s">
        <v>90</v>
      </c>
      <c r="C42" s="21" t="s">
        <v>48</v>
      </c>
      <c r="D42" s="21" t="s">
        <v>49</v>
      </c>
      <c r="E42" s="22" t="s">
        <v>45</v>
      </c>
      <c r="F42" s="20" t="s">
        <v>87</v>
      </c>
      <c r="G42" s="23">
        <f>7000000*8</f>
        <v>56000000</v>
      </c>
      <c r="H42" s="23">
        <f>7000000*8</f>
        <v>56000000</v>
      </c>
      <c r="I42" s="21" t="s">
        <v>36</v>
      </c>
      <c r="J42" s="21" t="s">
        <v>37</v>
      </c>
      <c r="K42" s="20" t="s">
        <v>91</v>
      </c>
    </row>
    <row r="43" spans="1:11" ht="51" customHeight="1" x14ac:dyDescent="0.2">
      <c r="A43" s="24">
        <v>80101510</v>
      </c>
      <c r="B43" s="30" t="s">
        <v>92</v>
      </c>
      <c r="C43" s="21" t="s">
        <v>48</v>
      </c>
      <c r="D43" s="21" t="s">
        <v>49</v>
      </c>
      <c r="E43" s="22" t="s">
        <v>45</v>
      </c>
      <c r="F43" s="20" t="s">
        <v>87</v>
      </c>
      <c r="G43" s="26">
        <v>40000000</v>
      </c>
      <c r="H43" s="26">
        <v>40000000</v>
      </c>
      <c r="I43" s="21" t="s">
        <v>36</v>
      </c>
      <c r="J43" s="21" t="s">
        <v>37</v>
      </c>
      <c r="K43" s="20" t="s">
        <v>91</v>
      </c>
    </row>
    <row r="44" spans="1:11" ht="76.5" customHeight="1" x14ac:dyDescent="0.2">
      <c r="A44" s="24">
        <v>80101510</v>
      </c>
      <c r="B44" s="30" t="s">
        <v>93</v>
      </c>
      <c r="C44" s="21" t="s">
        <v>48</v>
      </c>
      <c r="D44" s="21" t="s">
        <v>49</v>
      </c>
      <c r="E44" s="22" t="s">
        <v>45</v>
      </c>
      <c r="F44" s="20" t="s">
        <v>87</v>
      </c>
      <c r="G44" s="23">
        <v>64000000</v>
      </c>
      <c r="H44" s="23">
        <v>64000000</v>
      </c>
      <c r="I44" s="21" t="s">
        <v>36</v>
      </c>
      <c r="J44" s="21" t="s">
        <v>37</v>
      </c>
      <c r="K44" s="20" t="s">
        <v>91</v>
      </c>
    </row>
    <row r="45" spans="1:11" ht="76.5" customHeight="1" x14ac:dyDescent="0.2">
      <c r="A45" s="24">
        <v>80101600</v>
      </c>
      <c r="B45" s="20" t="s">
        <v>94</v>
      </c>
      <c r="C45" s="21" t="s">
        <v>56</v>
      </c>
      <c r="D45" s="21" t="s">
        <v>49</v>
      </c>
      <c r="E45" s="22" t="s">
        <v>45</v>
      </c>
      <c r="F45" s="20" t="s">
        <v>87</v>
      </c>
      <c r="G45" s="23">
        <f>7000000*8</f>
        <v>56000000</v>
      </c>
      <c r="H45" s="23">
        <f>7000000*8</f>
        <v>56000000</v>
      </c>
      <c r="I45" s="21" t="s">
        <v>36</v>
      </c>
      <c r="J45" s="21" t="s">
        <v>37</v>
      </c>
      <c r="K45" s="20" t="s">
        <v>91</v>
      </c>
    </row>
    <row r="46" spans="1:11" ht="51" customHeight="1" x14ac:dyDescent="0.2">
      <c r="A46" s="24">
        <v>80101600</v>
      </c>
      <c r="B46" s="20" t="s">
        <v>95</v>
      </c>
      <c r="C46" s="21" t="s">
        <v>56</v>
      </c>
      <c r="D46" s="21" t="s">
        <v>49</v>
      </c>
      <c r="E46" s="22" t="s">
        <v>45</v>
      </c>
      <c r="F46" s="20" t="s">
        <v>87</v>
      </c>
      <c r="G46" s="23">
        <f>5000000*8</f>
        <v>40000000</v>
      </c>
      <c r="H46" s="23">
        <f>5000000*8</f>
        <v>40000000</v>
      </c>
      <c r="I46" s="21" t="s">
        <v>36</v>
      </c>
      <c r="J46" s="21" t="s">
        <v>37</v>
      </c>
      <c r="K46" s="20" t="s">
        <v>96</v>
      </c>
    </row>
    <row r="47" spans="1:11" ht="76.5" customHeight="1" x14ac:dyDescent="0.2">
      <c r="A47" s="24">
        <v>80101600</v>
      </c>
      <c r="B47" s="20" t="s">
        <v>97</v>
      </c>
      <c r="C47" s="21" t="s">
        <v>40</v>
      </c>
      <c r="D47" s="21" t="s">
        <v>98</v>
      </c>
      <c r="E47" s="22" t="s">
        <v>45</v>
      </c>
      <c r="F47" s="20" t="s">
        <v>87</v>
      </c>
      <c r="G47" s="23">
        <v>36000000</v>
      </c>
      <c r="H47" s="23">
        <v>36000000</v>
      </c>
      <c r="I47" s="21" t="s">
        <v>36</v>
      </c>
      <c r="J47" s="21" t="s">
        <v>37</v>
      </c>
      <c r="K47" s="20" t="s">
        <v>96</v>
      </c>
    </row>
    <row r="48" spans="1:11" ht="51" customHeight="1" x14ac:dyDescent="0.2">
      <c r="A48" s="24">
        <v>80101600</v>
      </c>
      <c r="B48" s="20" t="s">
        <v>95</v>
      </c>
      <c r="C48" s="21" t="s">
        <v>56</v>
      </c>
      <c r="D48" s="21" t="s">
        <v>49</v>
      </c>
      <c r="E48" s="22" t="s">
        <v>45</v>
      </c>
      <c r="F48" s="20" t="s">
        <v>87</v>
      </c>
      <c r="G48" s="23">
        <f>6500000*8</f>
        <v>52000000</v>
      </c>
      <c r="H48" s="23">
        <f>6500000*8</f>
        <v>52000000</v>
      </c>
      <c r="I48" s="21" t="s">
        <v>36</v>
      </c>
      <c r="J48" s="21" t="s">
        <v>37</v>
      </c>
      <c r="K48" s="20" t="s">
        <v>96</v>
      </c>
    </row>
    <row r="49" spans="1:11" ht="63.75" customHeight="1" x14ac:dyDescent="0.2">
      <c r="A49" s="24">
        <v>80121700</v>
      </c>
      <c r="B49" s="30" t="s">
        <v>99</v>
      </c>
      <c r="C49" s="21" t="s">
        <v>56</v>
      </c>
      <c r="D49" s="21" t="s">
        <v>49</v>
      </c>
      <c r="E49" s="22" t="s">
        <v>45</v>
      </c>
      <c r="F49" s="20" t="s">
        <v>87</v>
      </c>
      <c r="G49" s="23">
        <v>64000000</v>
      </c>
      <c r="H49" s="23">
        <v>64000000</v>
      </c>
      <c r="I49" s="21" t="s">
        <v>36</v>
      </c>
      <c r="J49" s="21" t="s">
        <v>37</v>
      </c>
      <c r="K49" s="20" t="s">
        <v>100</v>
      </c>
    </row>
    <row r="50" spans="1:11" ht="76.5" customHeight="1" x14ac:dyDescent="0.2">
      <c r="A50" s="24">
        <v>80121700</v>
      </c>
      <c r="B50" s="20" t="s">
        <v>101</v>
      </c>
      <c r="C50" s="21" t="s">
        <v>56</v>
      </c>
      <c r="D50" s="21" t="s">
        <v>49</v>
      </c>
      <c r="E50" s="22" t="s">
        <v>45</v>
      </c>
      <c r="F50" s="20" t="s">
        <v>87</v>
      </c>
      <c r="G50" s="23">
        <f>6000000*8</f>
        <v>48000000</v>
      </c>
      <c r="H50" s="23">
        <f>6000000*8</f>
        <v>48000000</v>
      </c>
      <c r="I50" s="21" t="s">
        <v>36</v>
      </c>
      <c r="J50" s="21" t="s">
        <v>37</v>
      </c>
      <c r="K50" s="20" t="s">
        <v>100</v>
      </c>
    </row>
    <row r="51" spans="1:11" ht="63.75" customHeight="1" x14ac:dyDescent="0.2">
      <c r="A51" s="24">
        <v>80121700</v>
      </c>
      <c r="B51" s="20" t="s">
        <v>99</v>
      </c>
      <c r="C51" s="21" t="s">
        <v>56</v>
      </c>
      <c r="D51" s="21" t="s">
        <v>49</v>
      </c>
      <c r="E51" s="22" t="s">
        <v>45</v>
      </c>
      <c r="F51" s="20" t="s">
        <v>87</v>
      </c>
      <c r="G51" s="23">
        <f>7000000*8</f>
        <v>56000000</v>
      </c>
      <c r="H51" s="23">
        <f>7000000*8</f>
        <v>56000000</v>
      </c>
      <c r="I51" s="21" t="s">
        <v>36</v>
      </c>
      <c r="J51" s="21" t="s">
        <v>37</v>
      </c>
      <c r="K51" s="20" t="s">
        <v>100</v>
      </c>
    </row>
    <row r="52" spans="1:11" ht="63.75" customHeight="1" x14ac:dyDescent="0.2">
      <c r="A52" s="24">
        <v>80121600</v>
      </c>
      <c r="B52" s="20" t="s">
        <v>102</v>
      </c>
      <c r="C52" s="21" t="s">
        <v>56</v>
      </c>
      <c r="D52" s="21" t="s">
        <v>49</v>
      </c>
      <c r="E52" s="22" t="s">
        <v>45</v>
      </c>
      <c r="F52" s="20" t="s">
        <v>87</v>
      </c>
      <c r="G52" s="26">
        <v>20800000</v>
      </c>
      <c r="H52" s="26">
        <v>20800000</v>
      </c>
      <c r="I52" s="21" t="s">
        <v>36</v>
      </c>
      <c r="J52" s="21" t="s">
        <v>37</v>
      </c>
      <c r="K52" s="20" t="s">
        <v>100</v>
      </c>
    </row>
    <row r="53" spans="1:11" ht="51" customHeight="1" x14ac:dyDescent="0.2">
      <c r="A53" s="24">
        <v>81112300</v>
      </c>
      <c r="B53" s="20" t="s">
        <v>103</v>
      </c>
      <c r="C53" s="21" t="s">
        <v>32</v>
      </c>
      <c r="D53" s="21" t="s">
        <v>51</v>
      </c>
      <c r="E53" s="22" t="s">
        <v>60</v>
      </c>
      <c r="F53" s="20" t="s">
        <v>35</v>
      </c>
      <c r="G53" s="23">
        <v>210000000</v>
      </c>
      <c r="H53" s="31">
        <v>63000000</v>
      </c>
      <c r="I53" s="21" t="s">
        <v>104</v>
      </c>
      <c r="J53" s="21" t="s">
        <v>105</v>
      </c>
      <c r="K53" s="20" t="s">
        <v>106</v>
      </c>
    </row>
    <row r="54" spans="1:11" s="32" customFormat="1" ht="51" customHeight="1" x14ac:dyDescent="0.2">
      <c r="A54" s="24">
        <v>81112202</v>
      </c>
      <c r="B54" s="20" t="s">
        <v>107</v>
      </c>
      <c r="C54" s="21" t="s">
        <v>84</v>
      </c>
      <c r="D54" s="21" t="s">
        <v>108</v>
      </c>
      <c r="E54" s="22" t="s">
        <v>109</v>
      </c>
      <c r="F54" s="20" t="s">
        <v>35</v>
      </c>
      <c r="G54" s="23">
        <v>231370827</v>
      </c>
      <c r="H54" s="31">
        <v>231370827</v>
      </c>
      <c r="I54" s="21" t="s">
        <v>36</v>
      </c>
      <c r="J54" s="21" t="s">
        <v>37</v>
      </c>
      <c r="K54" s="20" t="s">
        <v>106</v>
      </c>
    </row>
    <row r="55" spans="1:11" ht="51" customHeight="1" x14ac:dyDescent="0.2">
      <c r="A55" s="24">
        <v>81112000</v>
      </c>
      <c r="B55" s="20" t="s">
        <v>110</v>
      </c>
      <c r="C55" s="21" t="s">
        <v>58</v>
      </c>
      <c r="D55" s="21" t="s">
        <v>111</v>
      </c>
      <c r="E55" s="22" t="s">
        <v>112</v>
      </c>
      <c r="F55" s="20" t="s">
        <v>113</v>
      </c>
      <c r="G55" s="23">
        <v>77945001</v>
      </c>
      <c r="H55" s="23">
        <v>47427530</v>
      </c>
      <c r="I55" s="21" t="s">
        <v>36</v>
      </c>
      <c r="J55" s="21" t="s">
        <v>37</v>
      </c>
      <c r="K55" s="20" t="s">
        <v>106</v>
      </c>
    </row>
    <row r="56" spans="1:11" ht="63.75" customHeight="1" x14ac:dyDescent="0.2">
      <c r="A56" s="24">
        <v>81112000</v>
      </c>
      <c r="B56" s="20" t="s">
        <v>114</v>
      </c>
      <c r="C56" s="21" t="s">
        <v>58</v>
      </c>
      <c r="D56" s="21" t="s">
        <v>111</v>
      </c>
      <c r="E56" s="22" t="s">
        <v>112</v>
      </c>
      <c r="F56" s="20" t="s">
        <v>113</v>
      </c>
      <c r="G56" s="23">
        <v>163266344</v>
      </c>
      <c r="H56" s="23">
        <v>81633167</v>
      </c>
      <c r="I56" s="21" t="s">
        <v>36</v>
      </c>
      <c r="J56" s="21" t="s">
        <v>37</v>
      </c>
      <c r="K56" s="20" t="s">
        <v>106</v>
      </c>
    </row>
    <row r="57" spans="1:11" ht="51" customHeight="1" x14ac:dyDescent="0.2">
      <c r="A57" s="24">
        <v>80121600</v>
      </c>
      <c r="B57" s="20" t="s">
        <v>115</v>
      </c>
      <c r="C57" s="21" t="s">
        <v>48</v>
      </c>
      <c r="D57" s="21" t="s">
        <v>80</v>
      </c>
      <c r="E57" s="22" t="s">
        <v>45</v>
      </c>
      <c r="F57" s="20" t="s">
        <v>87</v>
      </c>
      <c r="G57" s="23">
        <v>54000000</v>
      </c>
      <c r="H57" s="23">
        <v>54000000</v>
      </c>
      <c r="I57" s="21" t="s">
        <v>36</v>
      </c>
      <c r="J57" s="21" t="s">
        <v>37</v>
      </c>
      <c r="K57" s="20" t="s">
        <v>116</v>
      </c>
    </row>
    <row r="58" spans="1:11" ht="51" customHeight="1" x14ac:dyDescent="0.2">
      <c r="A58" s="19" t="s">
        <v>117</v>
      </c>
      <c r="B58" s="30" t="s">
        <v>118</v>
      </c>
      <c r="C58" s="21" t="s">
        <v>48</v>
      </c>
      <c r="D58" s="21" t="s">
        <v>80</v>
      </c>
      <c r="E58" s="22" t="s">
        <v>45</v>
      </c>
      <c r="F58" s="20" t="s">
        <v>87</v>
      </c>
      <c r="G58" s="23">
        <v>63000000</v>
      </c>
      <c r="H58" s="23">
        <v>63000000</v>
      </c>
      <c r="I58" s="21" t="s">
        <v>36</v>
      </c>
      <c r="J58" s="21" t="s">
        <v>37</v>
      </c>
      <c r="K58" s="20" t="s">
        <v>116</v>
      </c>
    </row>
    <row r="59" spans="1:11" ht="51" customHeight="1" x14ac:dyDescent="0.2">
      <c r="A59" s="24">
        <v>80121600</v>
      </c>
      <c r="B59" s="30" t="s">
        <v>119</v>
      </c>
      <c r="C59" s="21" t="s">
        <v>48</v>
      </c>
      <c r="D59" s="21" t="s">
        <v>49</v>
      </c>
      <c r="E59" s="22" t="s">
        <v>45</v>
      </c>
      <c r="F59" s="20" t="s">
        <v>87</v>
      </c>
      <c r="G59" s="23">
        <v>48000000</v>
      </c>
      <c r="H59" s="23">
        <v>48000000</v>
      </c>
      <c r="I59" s="21" t="s">
        <v>36</v>
      </c>
      <c r="J59" s="21" t="s">
        <v>37</v>
      </c>
      <c r="K59" s="20" t="s">
        <v>116</v>
      </c>
    </row>
    <row r="60" spans="1:11" ht="51" customHeight="1" x14ac:dyDescent="0.2">
      <c r="A60" s="24">
        <v>80121600</v>
      </c>
      <c r="B60" s="20" t="s">
        <v>120</v>
      </c>
      <c r="C60" s="21" t="s">
        <v>48</v>
      </c>
      <c r="D60" s="21" t="s">
        <v>49</v>
      </c>
      <c r="E60" s="22" t="s">
        <v>45</v>
      </c>
      <c r="F60" s="20" t="s">
        <v>87</v>
      </c>
      <c r="G60" s="23">
        <v>42400000</v>
      </c>
      <c r="H60" s="23">
        <v>42400000</v>
      </c>
      <c r="I60" s="21" t="s">
        <v>36</v>
      </c>
      <c r="J60" s="21" t="s">
        <v>37</v>
      </c>
      <c r="K60" s="20" t="s">
        <v>116</v>
      </c>
    </row>
    <row r="61" spans="1:11" ht="51" customHeight="1" x14ac:dyDescent="0.2">
      <c r="A61" s="25">
        <v>80121700</v>
      </c>
      <c r="B61" s="30" t="s">
        <v>121</v>
      </c>
      <c r="C61" s="21" t="s">
        <v>48</v>
      </c>
      <c r="D61" s="21" t="s">
        <v>49</v>
      </c>
      <c r="E61" s="22" t="s">
        <v>45</v>
      </c>
      <c r="F61" s="20" t="s">
        <v>87</v>
      </c>
      <c r="G61" s="23">
        <v>56000000</v>
      </c>
      <c r="H61" s="23">
        <v>56000000</v>
      </c>
      <c r="I61" s="21" t="s">
        <v>36</v>
      </c>
      <c r="J61" s="21" t="s">
        <v>37</v>
      </c>
      <c r="K61" s="20" t="s">
        <v>122</v>
      </c>
    </row>
    <row r="62" spans="1:11" ht="51" customHeight="1" x14ac:dyDescent="0.2">
      <c r="A62" s="25">
        <v>80111500</v>
      </c>
      <c r="B62" s="20" t="s">
        <v>123</v>
      </c>
      <c r="C62" s="21" t="s">
        <v>56</v>
      </c>
      <c r="D62" s="21" t="s">
        <v>49</v>
      </c>
      <c r="E62" s="22" t="s">
        <v>45</v>
      </c>
      <c r="F62" s="20" t="s">
        <v>87</v>
      </c>
      <c r="G62" s="23">
        <f>2600000*8</f>
        <v>20800000</v>
      </c>
      <c r="H62" s="23">
        <f>2600000*8</f>
        <v>20800000</v>
      </c>
      <c r="I62" s="21" t="s">
        <v>36</v>
      </c>
      <c r="J62" s="21" t="s">
        <v>37</v>
      </c>
      <c r="K62" s="20" t="s">
        <v>124</v>
      </c>
    </row>
    <row r="63" spans="1:11" ht="51" customHeight="1" x14ac:dyDescent="0.2">
      <c r="A63" s="24">
        <v>80111600</v>
      </c>
      <c r="B63" s="20" t="s">
        <v>125</v>
      </c>
      <c r="C63" s="21" t="s">
        <v>126</v>
      </c>
      <c r="D63" s="21" t="s">
        <v>89</v>
      </c>
      <c r="E63" s="22" t="s">
        <v>127</v>
      </c>
      <c r="F63" s="20" t="s">
        <v>128</v>
      </c>
      <c r="G63" s="23">
        <v>48000000</v>
      </c>
      <c r="H63" s="23">
        <v>48000000</v>
      </c>
      <c r="I63" s="21" t="s">
        <v>36</v>
      </c>
      <c r="J63" s="21" t="s">
        <v>37</v>
      </c>
      <c r="K63" s="20" t="s">
        <v>124</v>
      </c>
    </row>
    <row r="64" spans="1:11" ht="89.25" customHeight="1" x14ac:dyDescent="0.2">
      <c r="A64" s="24">
        <v>82111700</v>
      </c>
      <c r="B64" s="20" t="s">
        <v>129</v>
      </c>
      <c r="C64" s="21" t="s">
        <v>40</v>
      </c>
      <c r="D64" s="21" t="s">
        <v>33</v>
      </c>
      <c r="E64" s="22" t="s">
        <v>130</v>
      </c>
      <c r="F64" s="20" t="s">
        <v>131</v>
      </c>
      <c r="G64" s="26">
        <v>40700139</v>
      </c>
      <c r="H64" s="26">
        <v>40700139</v>
      </c>
      <c r="I64" s="21" t="s">
        <v>36</v>
      </c>
      <c r="J64" s="21" t="s">
        <v>37</v>
      </c>
      <c r="K64" s="20" t="s">
        <v>124</v>
      </c>
    </row>
    <row r="65" spans="1:11" ht="51" customHeight="1" x14ac:dyDescent="0.2">
      <c r="A65" s="24">
        <v>93141506</v>
      </c>
      <c r="B65" s="20" t="s">
        <v>132</v>
      </c>
      <c r="C65" s="21" t="s">
        <v>126</v>
      </c>
      <c r="D65" s="21" t="s">
        <v>89</v>
      </c>
      <c r="E65" s="22" t="s">
        <v>133</v>
      </c>
      <c r="F65" s="20" t="s">
        <v>128</v>
      </c>
      <c r="G65" s="26">
        <f>(20656076-2017)</f>
        <v>20654059</v>
      </c>
      <c r="H65" s="26">
        <f>(20656076-2017)</f>
        <v>20654059</v>
      </c>
      <c r="I65" s="21" t="s">
        <v>134</v>
      </c>
      <c r="J65" s="21" t="s">
        <v>37</v>
      </c>
      <c r="K65" s="20" t="s">
        <v>124</v>
      </c>
    </row>
    <row r="66" spans="1:11" ht="51" customHeight="1" x14ac:dyDescent="0.2">
      <c r="A66" s="25">
        <v>80111500</v>
      </c>
      <c r="B66" s="20" t="s">
        <v>135</v>
      </c>
      <c r="C66" s="21" t="s">
        <v>64</v>
      </c>
      <c r="D66" s="21" t="s">
        <v>136</v>
      </c>
      <c r="E66" s="22" t="s">
        <v>45</v>
      </c>
      <c r="F66" s="20" t="s">
        <v>137</v>
      </c>
      <c r="G66" s="23">
        <v>221033384</v>
      </c>
      <c r="H66" s="23">
        <v>221033384</v>
      </c>
      <c r="I66" s="21" t="s">
        <v>36</v>
      </c>
      <c r="J66" s="21" t="s">
        <v>37</v>
      </c>
      <c r="K66" s="20" t="s">
        <v>124</v>
      </c>
    </row>
    <row r="67" spans="1:11" ht="63.75" customHeight="1" x14ac:dyDescent="0.2">
      <c r="A67" s="25">
        <v>80111500</v>
      </c>
      <c r="B67" s="20" t="s">
        <v>138</v>
      </c>
      <c r="C67" s="21" t="s">
        <v>40</v>
      </c>
      <c r="D67" s="21" t="s">
        <v>53</v>
      </c>
      <c r="E67" s="22" t="s">
        <v>45</v>
      </c>
      <c r="F67" s="20" t="s">
        <v>137</v>
      </c>
      <c r="G67" s="23">
        <v>44000000</v>
      </c>
      <c r="H67" s="23">
        <v>44000000</v>
      </c>
      <c r="I67" s="21" t="s">
        <v>36</v>
      </c>
      <c r="J67" s="21" t="s">
        <v>37</v>
      </c>
      <c r="K67" s="20" t="s">
        <v>124</v>
      </c>
    </row>
    <row r="68" spans="1:11" ht="63.75" customHeight="1" x14ac:dyDescent="0.2">
      <c r="A68" s="50">
        <v>85121608</v>
      </c>
      <c r="B68" s="34" t="s">
        <v>139</v>
      </c>
      <c r="C68" s="35" t="s">
        <v>32</v>
      </c>
      <c r="D68" s="35" t="s">
        <v>140</v>
      </c>
      <c r="E68" s="22" t="s">
        <v>141</v>
      </c>
      <c r="F68" s="20" t="s">
        <v>137</v>
      </c>
      <c r="G68" s="37">
        <v>11700000</v>
      </c>
      <c r="H68" s="37">
        <v>11700000</v>
      </c>
      <c r="I68" s="35" t="s">
        <v>36</v>
      </c>
      <c r="J68" s="35" t="s">
        <v>37</v>
      </c>
      <c r="K68" s="34" t="s">
        <v>142</v>
      </c>
    </row>
    <row r="69" spans="1:11" ht="69" customHeight="1" x14ac:dyDescent="0.2">
      <c r="A69" s="33" t="s">
        <v>143</v>
      </c>
      <c r="B69" s="34" t="s">
        <v>144</v>
      </c>
      <c r="C69" s="35" t="s">
        <v>32</v>
      </c>
      <c r="D69" s="35" t="s">
        <v>98</v>
      </c>
      <c r="E69" s="36" t="s">
        <v>145</v>
      </c>
      <c r="F69" s="34" t="s">
        <v>146</v>
      </c>
      <c r="G69" s="37">
        <v>25000000</v>
      </c>
      <c r="H69" s="37">
        <v>25000000</v>
      </c>
      <c r="I69" s="35" t="s">
        <v>36</v>
      </c>
      <c r="J69" s="35" t="s">
        <v>37</v>
      </c>
      <c r="K69" s="34" t="s">
        <v>147</v>
      </c>
    </row>
    <row r="70" spans="1:11" ht="51" customHeight="1" x14ac:dyDescent="0.2">
      <c r="A70" s="19" t="s">
        <v>148</v>
      </c>
      <c r="B70" s="20" t="s">
        <v>149</v>
      </c>
      <c r="C70" s="21" t="s">
        <v>32</v>
      </c>
      <c r="D70" s="21" t="s">
        <v>150</v>
      </c>
      <c r="E70" s="36" t="s">
        <v>145</v>
      </c>
      <c r="F70" s="20" t="s">
        <v>146</v>
      </c>
      <c r="G70" s="23">
        <v>150000000</v>
      </c>
      <c r="H70" s="23">
        <v>150000000</v>
      </c>
      <c r="I70" s="21" t="s">
        <v>36</v>
      </c>
      <c r="J70" s="21" t="s">
        <v>37</v>
      </c>
      <c r="K70" s="20" t="s">
        <v>38</v>
      </c>
    </row>
    <row r="71" spans="1:11" ht="65.25" customHeight="1" thickBot="1" x14ac:dyDescent="0.25">
      <c r="A71" s="38" t="s">
        <v>151</v>
      </c>
      <c r="B71" s="39" t="s">
        <v>152</v>
      </c>
      <c r="C71" s="40" t="s">
        <v>153</v>
      </c>
      <c r="D71" s="40" t="s">
        <v>72</v>
      </c>
      <c r="E71" s="41" t="s">
        <v>45</v>
      </c>
      <c r="F71" s="39" t="s">
        <v>146</v>
      </c>
      <c r="G71" s="42">
        <v>120000000</v>
      </c>
      <c r="H71" s="42">
        <v>120000000</v>
      </c>
      <c r="I71" s="40" t="s">
        <v>36</v>
      </c>
      <c r="J71" s="40" t="s">
        <v>37</v>
      </c>
      <c r="K71" s="39" t="s">
        <v>38</v>
      </c>
    </row>
    <row r="72" spans="1:11" ht="51" customHeight="1" x14ac:dyDescent="0.2">
      <c r="A72" s="25">
        <v>86101700</v>
      </c>
      <c r="B72" s="20" t="s">
        <v>154</v>
      </c>
      <c r="C72" s="21" t="s">
        <v>126</v>
      </c>
      <c r="D72" s="21" t="s">
        <v>155</v>
      </c>
      <c r="E72" s="36" t="s">
        <v>45</v>
      </c>
      <c r="F72" s="20" t="s">
        <v>156</v>
      </c>
      <c r="G72" s="23">
        <v>300986950</v>
      </c>
      <c r="H72" s="23">
        <v>300986950</v>
      </c>
      <c r="I72" s="21" t="s">
        <v>36</v>
      </c>
      <c r="J72" s="21" t="s">
        <v>37</v>
      </c>
      <c r="K72" s="20" t="s">
        <v>124</v>
      </c>
    </row>
    <row r="73" spans="1:11" s="29" customFormat="1" ht="51" customHeight="1" x14ac:dyDescent="0.2">
      <c r="A73" s="25">
        <v>86101700</v>
      </c>
      <c r="B73" s="20" t="s">
        <v>157</v>
      </c>
      <c r="C73" s="21" t="s">
        <v>126</v>
      </c>
      <c r="D73" s="21" t="s">
        <v>33</v>
      </c>
      <c r="E73" s="36" t="s">
        <v>45</v>
      </c>
      <c r="F73" s="20" t="s">
        <v>156</v>
      </c>
      <c r="G73" s="23">
        <v>666400</v>
      </c>
      <c r="H73" s="23">
        <v>666400</v>
      </c>
      <c r="I73" s="21" t="s">
        <v>36</v>
      </c>
      <c r="J73" s="21" t="s">
        <v>37</v>
      </c>
      <c r="K73" s="20" t="s">
        <v>124</v>
      </c>
    </row>
    <row r="74" spans="1:11" ht="56.25" customHeight="1" x14ac:dyDescent="0.2">
      <c r="A74" s="25">
        <v>86101700</v>
      </c>
      <c r="B74" s="20" t="s">
        <v>158</v>
      </c>
      <c r="C74" s="21" t="s">
        <v>126</v>
      </c>
      <c r="D74" s="21" t="s">
        <v>33</v>
      </c>
      <c r="E74" s="36" t="s">
        <v>45</v>
      </c>
      <c r="F74" s="20" t="s">
        <v>156</v>
      </c>
      <c r="G74" s="23">
        <v>690200</v>
      </c>
      <c r="H74" s="23">
        <v>690200</v>
      </c>
      <c r="I74" s="21" t="s">
        <v>36</v>
      </c>
      <c r="J74" s="21" t="s">
        <v>37</v>
      </c>
      <c r="K74" s="20" t="s">
        <v>124</v>
      </c>
    </row>
    <row r="75" spans="1:11" ht="63.75" x14ac:dyDescent="0.2">
      <c r="A75" s="25">
        <v>86101700</v>
      </c>
      <c r="B75" s="20" t="s">
        <v>159</v>
      </c>
      <c r="C75" s="21" t="s">
        <v>32</v>
      </c>
      <c r="D75" s="21" t="s">
        <v>160</v>
      </c>
      <c r="E75" s="36" t="s">
        <v>45</v>
      </c>
      <c r="F75" s="20" t="s">
        <v>156</v>
      </c>
      <c r="G75" s="23">
        <v>1490720</v>
      </c>
      <c r="H75" s="23">
        <v>1490720</v>
      </c>
      <c r="I75" s="21" t="s">
        <v>36</v>
      </c>
      <c r="J75" s="21" t="s">
        <v>37</v>
      </c>
      <c r="K75" s="20" t="s">
        <v>124</v>
      </c>
    </row>
    <row r="76" spans="1:11" s="29" customFormat="1" ht="63.75" x14ac:dyDescent="0.2">
      <c r="A76" s="25">
        <v>86101700</v>
      </c>
      <c r="B76" s="20" t="s">
        <v>264</v>
      </c>
      <c r="C76" s="21" t="s">
        <v>32</v>
      </c>
      <c r="D76" s="21" t="s">
        <v>33</v>
      </c>
      <c r="E76" s="36" t="s">
        <v>45</v>
      </c>
      <c r="F76" s="20" t="s">
        <v>156</v>
      </c>
      <c r="G76" s="23">
        <v>7871850</v>
      </c>
      <c r="H76" s="23">
        <v>7871850</v>
      </c>
      <c r="I76" s="21" t="s">
        <v>36</v>
      </c>
      <c r="J76" s="21" t="s">
        <v>37</v>
      </c>
      <c r="K76" s="20" t="s">
        <v>124</v>
      </c>
    </row>
    <row r="77" spans="1:11" ht="51" customHeight="1" x14ac:dyDescent="0.2">
      <c r="A77" s="25">
        <v>86101700</v>
      </c>
      <c r="B77" s="20" t="s">
        <v>154</v>
      </c>
      <c r="C77" s="21" t="s">
        <v>126</v>
      </c>
      <c r="D77" s="21" t="s">
        <v>155</v>
      </c>
      <c r="E77" s="36" t="s">
        <v>45</v>
      </c>
      <c r="F77" s="20" t="s">
        <v>156</v>
      </c>
      <c r="G77" s="23">
        <v>36000000</v>
      </c>
      <c r="H77" s="23">
        <v>36000000</v>
      </c>
      <c r="I77" s="21" t="s">
        <v>36</v>
      </c>
      <c r="J77" s="21" t="s">
        <v>37</v>
      </c>
      <c r="K77" s="20" t="s">
        <v>124</v>
      </c>
    </row>
    <row r="78" spans="1:11" ht="51" customHeight="1" x14ac:dyDescent="0.2">
      <c r="A78" s="25">
        <v>86101700</v>
      </c>
      <c r="B78" s="20" t="s">
        <v>154</v>
      </c>
      <c r="C78" s="21" t="s">
        <v>126</v>
      </c>
      <c r="D78" s="21" t="s">
        <v>155</v>
      </c>
      <c r="E78" s="36" t="s">
        <v>45</v>
      </c>
      <c r="F78" s="20" t="s">
        <v>156</v>
      </c>
      <c r="G78" s="23">
        <v>15000000</v>
      </c>
      <c r="H78" s="23">
        <v>15000000</v>
      </c>
      <c r="I78" s="21" t="s">
        <v>36</v>
      </c>
      <c r="J78" s="21" t="s">
        <v>37</v>
      </c>
      <c r="K78" s="20" t="s">
        <v>124</v>
      </c>
    </row>
    <row r="79" spans="1:11" ht="51" customHeight="1" x14ac:dyDescent="0.2">
      <c r="A79" s="25">
        <v>86101700</v>
      </c>
      <c r="B79" s="20" t="s">
        <v>154</v>
      </c>
      <c r="C79" s="21" t="s">
        <v>126</v>
      </c>
      <c r="D79" s="21" t="s">
        <v>155</v>
      </c>
      <c r="E79" s="36" t="s">
        <v>45</v>
      </c>
      <c r="F79" s="20" t="s">
        <v>156</v>
      </c>
      <c r="G79" s="23">
        <v>10000000</v>
      </c>
      <c r="H79" s="23">
        <v>10000000</v>
      </c>
      <c r="I79" s="21" t="s">
        <v>36</v>
      </c>
      <c r="J79" s="21" t="s">
        <v>37</v>
      </c>
      <c r="K79" s="20" t="s">
        <v>124</v>
      </c>
    </row>
    <row r="80" spans="1:11" ht="51" customHeight="1" x14ac:dyDescent="0.2">
      <c r="A80" s="25">
        <v>86101700</v>
      </c>
      <c r="B80" s="20" t="s">
        <v>154</v>
      </c>
      <c r="C80" s="21" t="s">
        <v>40</v>
      </c>
      <c r="D80" s="21" t="s">
        <v>33</v>
      </c>
      <c r="E80" s="36" t="s">
        <v>45</v>
      </c>
      <c r="F80" s="20" t="s">
        <v>156</v>
      </c>
      <c r="G80" s="23">
        <v>696150</v>
      </c>
      <c r="H80" s="23">
        <v>696150</v>
      </c>
      <c r="I80" s="21" t="s">
        <v>36</v>
      </c>
      <c r="J80" s="21" t="s">
        <v>37</v>
      </c>
      <c r="K80" s="20" t="s">
        <v>124</v>
      </c>
    </row>
    <row r="81" spans="1:11" ht="51" customHeight="1" x14ac:dyDescent="0.2">
      <c r="A81" s="25">
        <v>86101700</v>
      </c>
      <c r="B81" s="20" t="s">
        <v>154</v>
      </c>
      <c r="C81" s="21" t="s">
        <v>64</v>
      </c>
      <c r="D81" s="21" t="s">
        <v>161</v>
      </c>
      <c r="E81" s="36" t="s">
        <v>45</v>
      </c>
      <c r="F81" s="20" t="s">
        <v>156</v>
      </c>
      <c r="G81" s="23">
        <v>2088450</v>
      </c>
      <c r="H81" s="23">
        <v>2088450</v>
      </c>
      <c r="I81" s="21" t="s">
        <v>36</v>
      </c>
      <c r="J81" s="21" t="s">
        <v>37</v>
      </c>
      <c r="K81" s="20" t="s">
        <v>124</v>
      </c>
    </row>
    <row r="82" spans="1:11" ht="51" customHeight="1" x14ac:dyDescent="0.2">
      <c r="A82" s="25">
        <v>86101700</v>
      </c>
      <c r="B82" s="20" t="s">
        <v>162</v>
      </c>
      <c r="C82" s="21" t="s">
        <v>126</v>
      </c>
      <c r="D82" s="21" t="s">
        <v>53</v>
      </c>
      <c r="E82" s="36" t="s">
        <v>45</v>
      </c>
      <c r="F82" s="20" t="s">
        <v>156</v>
      </c>
      <c r="G82" s="23">
        <v>60000000</v>
      </c>
      <c r="H82" s="23">
        <v>60000000</v>
      </c>
      <c r="I82" s="21" t="s">
        <v>36</v>
      </c>
      <c r="J82" s="21" t="s">
        <v>37</v>
      </c>
      <c r="K82" s="20" t="s">
        <v>124</v>
      </c>
    </row>
    <row r="83" spans="1:11" ht="51" customHeight="1" x14ac:dyDescent="0.2">
      <c r="A83" s="25">
        <v>86101700</v>
      </c>
      <c r="B83" s="20" t="s">
        <v>163</v>
      </c>
      <c r="C83" s="21" t="s">
        <v>164</v>
      </c>
      <c r="D83" s="21" t="s">
        <v>53</v>
      </c>
      <c r="E83" s="36" t="s">
        <v>45</v>
      </c>
      <c r="F83" s="20" t="s">
        <v>156</v>
      </c>
      <c r="G83" s="23">
        <v>70000000</v>
      </c>
      <c r="H83" s="23">
        <v>70000000</v>
      </c>
      <c r="I83" s="21" t="s">
        <v>36</v>
      </c>
      <c r="J83" s="21" t="s">
        <v>37</v>
      </c>
      <c r="K83" s="20" t="s">
        <v>124</v>
      </c>
    </row>
    <row r="84" spans="1:11" ht="51" customHeight="1" x14ac:dyDescent="0.2">
      <c r="A84" s="25">
        <v>86101700</v>
      </c>
      <c r="B84" s="20" t="s">
        <v>165</v>
      </c>
      <c r="C84" s="21" t="s">
        <v>164</v>
      </c>
      <c r="D84" s="21" t="s">
        <v>98</v>
      </c>
      <c r="E84" s="36" t="s">
        <v>45</v>
      </c>
      <c r="F84" s="20" t="s">
        <v>156</v>
      </c>
      <c r="G84" s="23">
        <v>40000000</v>
      </c>
      <c r="H84" s="23">
        <v>40000000</v>
      </c>
      <c r="I84" s="21" t="s">
        <v>36</v>
      </c>
      <c r="J84" s="21" t="s">
        <v>37</v>
      </c>
      <c r="K84" s="20" t="s">
        <v>124</v>
      </c>
    </row>
    <row r="85" spans="1:11" ht="63.75" customHeight="1" x14ac:dyDescent="0.2">
      <c r="A85" s="24">
        <v>86132001</v>
      </c>
      <c r="B85" s="20" t="s">
        <v>166</v>
      </c>
      <c r="C85" s="21" t="s">
        <v>164</v>
      </c>
      <c r="D85" s="21" t="s">
        <v>49</v>
      </c>
      <c r="E85" s="36" t="s">
        <v>45</v>
      </c>
      <c r="F85" s="20" t="s">
        <v>156</v>
      </c>
      <c r="G85" s="23">
        <v>150000000</v>
      </c>
      <c r="H85" s="23">
        <v>150000000</v>
      </c>
      <c r="I85" s="21" t="s">
        <v>36</v>
      </c>
      <c r="J85" s="21" t="s">
        <v>37</v>
      </c>
      <c r="K85" s="20" t="s">
        <v>124</v>
      </c>
    </row>
    <row r="86" spans="1:11" ht="63.75" customHeight="1" x14ac:dyDescent="0.2">
      <c r="A86" s="25">
        <v>80111500</v>
      </c>
      <c r="B86" s="20" t="s">
        <v>167</v>
      </c>
      <c r="C86" s="21" t="s">
        <v>58</v>
      </c>
      <c r="D86" s="21" t="s">
        <v>53</v>
      </c>
      <c r="E86" s="22" t="s">
        <v>45</v>
      </c>
      <c r="F86" s="20" t="s">
        <v>156</v>
      </c>
      <c r="G86" s="23">
        <v>130000000</v>
      </c>
      <c r="H86" s="23">
        <v>130000000</v>
      </c>
      <c r="I86" s="21" t="s">
        <v>36</v>
      </c>
      <c r="J86" s="21" t="s">
        <v>37</v>
      </c>
      <c r="K86" s="20" t="s">
        <v>124</v>
      </c>
    </row>
    <row r="87" spans="1:11" ht="63.75" customHeight="1" x14ac:dyDescent="0.2">
      <c r="A87" s="25">
        <v>80111500</v>
      </c>
      <c r="B87" s="20" t="s">
        <v>168</v>
      </c>
      <c r="C87" s="21" t="s">
        <v>58</v>
      </c>
      <c r="D87" s="21" t="s">
        <v>53</v>
      </c>
      <c r="E87" s="22" t="s">
        <v>45</v>
      </c>
      <c r="F87" s="20" t="s">
        <v>156</v>
      </c>
      <c r="G87" s="23">
        <v>55000000</v>
      </c>
      <c r="H87" s="23">
        <v>55000000</v>
      </c>
      <c r="I87" s="21" t="s">
        <v>36</v>
      </c>
      <c r="J87" s="21" t="s">
        <v>37</v>
      </c>
      <c r="K87" s="20" t="s">
        <v>124</v>
      </c>
    </row>
    <row r="88" spans="1:11" ht="51" customHeight="1" x14ac:dyDescent="0.2">
      <c r="A88" s="25">
        <v>80111500</v>
      </c>
      <c r="B88" s="43" t="s">
        <v>169</v>
      </c>
      <c r="C88" s="21" t="s">
        <v>64</v>
      </c>
      <c r="D88" s="21" t="s">
        <v>136</v>
      </c>
      <c r="E88" s="22" t="s">
        <v>45</v>
      </c>
      <c r="F88" s="20" t="s">
        <v>170</v>
      </c>
      <c r="G88" s="23">
        <v>195000000</v>
      </c>
      <c r="H88" s="23">
        <v>195000000</v>
      </c>
      <c r="I88" s="21" t="s">
        <v>36</v>
      </c>
      <c r="J88" s="21" t="s">
        <v>37</v>
      </c>
      <c r="K88" s="20" t="s">
        <v>124</v>
      </c>
    </row>
    <row r="89" spans="1:11" ht="93" customHeight="1" x14ac:dyDescent="0.2">
      <c r="A89" s="44">
        <v>80101604</v>
      </c>
      <c r="B89" s="34" t="s">
        <v>171</v>
      </c>
      <c r="C89" s="35" t="s">
        <v>58</v>
      </c>
      <c r="D89" s="35" t="s">
        <v>98</v>
      </c>
      <c r="E89" s="36" t="s">
        <v>45</v>
      </c>
      <c r="F89" s="34" t="s">
        <v>146</v>
      </c>
      <c r="G89" s="37">
        <f>77000000-24500000</f>
        <v>52500000</v>
      </c>
      <c r="H89" s="37">
        <f>77000000-24500000</f>
        <v>52500000</v>
      </c>
      <c r="I89" s="35" t="s">
        <v>36</v>
      </c>
      <c r="J89" s="35" t="s">
        <v>37</v>
      </c>
      <c r="K89" s="34" t="s">
        <v>172</v>
      </c>
    </row>
    <row r="90" spans="1:11" s="32" customFormat="1" ht="127.5" customHeight="1" x14ac:dyDescent="0.2">
      <c r="A90" s="45">
        <v>80101600</v>
      </c>
      <c r="B90" s="20" t="s">
        <v>173</v>
      </c>
      <c r="C90" s="21" t="s">
        <v>56</v>
      </c>
      <c r="D90" s="21" t="s">
        <v>174</v>
      </c>
      <c r="E90" s="22" t="s">
        <v>45</v>
      </c>
      <c r="F90" s="34" t="s">
        <v>146</v>
      </c>
      <c r="G90" s="23">
        <f>8000000+47000000</f>
        <v>55000000</v>
      </c>
      <c r="H90" s="23">
        <f>8000000+47000000</f>
        <v>55000000</v>
      </c>
      <c r="I90" s="21" t="s">
        <v>36</v>
      </c>
      <c r="J90" s="21" t="s">
        <v>37</v>
      </c>
      <c r="K90" s="20" t="s">
        <v>175</v>
      </c>
    </row>
    <row r="91" spans="1:11" s="32" customFormat="1" ht="102" customHeight="1" x14ac:dyDescent="0.2">
      <c r="A91" s="45">
        <v>81101500</v>
      </c>
      <c r="B91" s="20" t="s">
        <v>176</v>
      </c>
      <c r="C91" s="21" t="s">
        <v>56</v>
      </c>
      <c r="D91" s="21" t="s">
        <v>174</v>
      </c>
      <c r="E91" s="22" t="s">
        <v>45</v>
      </c>
      <c r="F91" s="34" t="s">
        <v>146</v>
      </c>
      <c r="G91" s="23">
        <v>88000000</v>
      </c>
      <c r="H91" s="23">
        <v>88000000</v>
      </c>
      <c r="I91" s="21" t="s">
        <v>36</v>
      </c>
      <c r="J91" s="21" t="s">
        <v>37</v>
      </c>
      <c r="K91" s="20" t="s">
        <v>175</v>
      </c>
    </row>
    <row r="92" spans="1:11" s="32" customFormat="1" ht="102" customHeight="1" x14ac:dyDescent="0.2">
      <c r="A92" s="45">
        <v>81101500</v>
      </c>
      <c r="B92" s="20" t="s">
        <v>176</v>
      </c>
      <c r="C92" s="21" t="s">
        <v>56</v>
      </c>
      <c r="D92" s="21" t="s">
        <v>174</v>
      </c>
      <c r="E92" s="22" t="s">
        <v>45</v>
      </c>
      <c r="F92" s="34" t="s">
        <v>146</v>
      </c>
      <c r="G92" s="23">
        <v>77000000</v>
      </c>
      <c r="H92" s="23">
        <v>77000000</v>
      </c>
      <c r="I92" s="21" t="s">
        <v>36</v>
      </c>
      <c r="J92" s="21" t="s">
        <v>37</v>
      </c>
      <c r="K92" s="20" t="s">
        <v>175</v>
      </c>
    </row>
    <row r="93" spans="1:11" s="32" customFormat="1" ht="134.25" customHeight="1" x14ac:dyDescent="0.2">
      <c r="A93" s="46" t="s">
        <v>151</v>
      </c>
      <c r="B93" s="20" t="s">
        <v>177</v>
      </c>
      <c r="C93" s="21" t="s">
        <v>56</v>
      </c>
      <c r="D93" s="21" t="s">
        <v>51</v>
      </c>
      <c r="E93" s="22" t="s">
        <v>45</v>
      </c>
      <c r="F93" s="34" t="s">
        <v>146</v>
      </c>
      <c r="G93" s="23">
        <v>70000000</v>
      </c>
      <c r="H93" s="23">
        <v>70000000</v>
      </c>
      <c r="I93" s="21" t="s">
        <v>36</v>
      </c>
      <c r="J93" s="21" t="s">
        <v>37</v>
      </c>
      <c r="K93" s="20" t="s">
        <v>175</v>
      </c>
    </row>
    <row r="94" spans="1:11" s="32" customFormat="1" ht="140.25" customHeight="1" x14ac:dyDescent="0.2">
      <c r="A94" s="46" t="s">
        <v>151</v>
      </c>
      <c r="B94" s="20" t="s">
        <v>178</v>
      </c>
      <c r="C94" s="21" t="s">
        <v>56</v>
      </c>
      <c r="D94" s="21" t="s">
        <v>49</v>
      </c>
      <c r="E94" s="22" t="s">
        <v>45</v>
      </c>
      <c r="F94" s="34" t="s">
        <v>146</v>
      </c>
      <c r="G94" s="23">
        <f>38500000+17500000</f>
        <v>56000000</v>
      </c>
      <c r="H94" s="23">
        <v>56000000</v>
      </c>
      <c r="I94" s="21" t="s">
        <v>36</v>
      </c>
      <c r="J94" s="21" t="s">
        <v>37</v>
      </c>
      <c r="K94" s="20" t="s">
        <v>175</v>
      </c>
    </row>
    <row r="95" spans="1:11" ht="90.75" customHeight="1" x14ac:dyDescent="0.2">
      <c r="A95" s="45">
        <v>80101600</v>
      </c>
      <c r="B95" s="20" t="s">
        <v>179</v>
      </c>
      <c r="C95" s="21" t="s">
        <v>48</v>
      </c>
      <c r="D95" s="21" t="s">
        <v>174</v>
      </c>
      <c r="E95" s="22" t="s">
        <v>45</v>
      </c>
      <c r="F95" s="34" t="s">
        <v>146</v>
      </c>
      <c r="G95" s="26">
        <v>55000000</v>
      </c>
      <c r="H95" s="26">
        <v>55000000</v>
      </c>
      <c r="I95" s="21" t="s">
        <v>36</v>
      </c>
      <c r="J95" s="21" t="s">
        <v>37</v>
      </c>
      <c r="K95" s="20" t="s">
        <v>180</v>
      </c>
    </row>
    <row r="96" spans="1:11" s="47" customFormat="1" ht="63.75" customHeight="1" x14ac:dyDescent="0.2">
      <c r="A96" s="46" t="s">
        <v>181</v>
      </c>
      <c r="B96" s="20" t="s">
        <v>182</v>
      </c>
      <c r="C96" s="21" t="s">
        <v>164</v>
      </c>
      <c r="D96" s="21" t="s">
        <v>98</v>
      </c>
      <c r="E96" s="20" t="s">
        <v>183</v>
      </c>
      <c r="F96" s="34" t="s">
        <v>146</v>
      </c>
      <c r="G96" s="23">
        <v>67500000</v>
      </c>
      <c r="H96" s="23">
        <v>67500000</v>
      </c>
      <c r="I96" s="21" t="s">
        <v>36</v>
      </c>
      <c r="J96" s="21" t="s">
        <v>37</v>
      </c>
      <c r="K96" s="20" t="s">
        <v>180</v>
      </c>
    </row>
    <row r="97" spans="1:11" s="47" customFormat="1" ht="51" customHeight="1" x14ac:dyDescent="0.2">
      <c r="A97" s="45">
        <v>80101506</v>
      </c>
      <c r="B97" s="20" t="s">
        <v>184</v>
      </c>
      <c r="C97" s="21" t="s">
        <v>164</v>
      </c>
      <c r="D97" s="21" t="s">
        <v>98</v>
      </c>
      <c r="E97" s="20" t="s">
        <v>183</v>
      </c>
      <c r="F97" s="34" t="s">
        <v>146</v>
      </c>
      <c r="G97" s="23">
        <v>61800000</v>
      </c>
      <c r="H97" s="23">
        <v>61800000</v>
      </c>
      <c r="I97" s="21" t="s">
        <v>36</v>
      </c>
      <c r="J97" s="21" t="s">
        <v>37</v>
      </c>
      <c r="K97" s="20" t="s">
        <v>180</v>
      </c>
    </row>
    <row r="98" spans="1:11" s="48" customFormat="1" ht="89.25" customHeight="1" x14ac:dyDescent="0.2">
      <c r="A98" s="45">
        <v>80121700</v>
      </c>
      <c r="B98" s="20" t="s">
        <v>185</v>
      </c>
      <c r="C98" s="21" t="s">
        <v>48</v>
      </c>
      <c r="D98" s="21" t="s">
        <v>174</v>
      </c>
      <c r="E98" s="22" t="s">
        <v>45</v>
      </c>
      <c r="F98" s="34" t="s">
        <v>146</v>
      </c>
      <c r="G98" s="23">
        <v>55000000</v>
      </c>
      <c r="H98" s="23">
        <v>55000000</v>
      </c>
      <c r="I98" s="21" t="s">
        <v>36</v>
      </c>
      <c r="J98" s="21" t="s">
        <v>37</v>
      </c>
      <c r="K98" s="20" t="s">
        <v>180</v>
      </c>
    </row>
    <row r="99" spans="1:11" s="48" customFormat="1" ht="57" customHeight="1" x14ac:dyDescent="0.2">
      <c r="A99" s="45">
        <v>80101506</v>
      </c>
      <c r="B99" s="20" t="s">
        <v>186</v>
      </c>
      <c r="C99" s="21" t="s">
        <v>126</v>
      </c>
      <c r="D99" s="21" t="s">
        <v>98</v>
      </c>
      <c r="E99" s="22" t="s">
        <v>45</v>
      </c>
      <c r="F99" s="34" t="s">
        <v>146</v>
      </c>
      <c r="G99" s="23">
        <v>10365400</v>
      </c>
      <c r="H99" s="23">
        <v>10365400</v>
      </c>
      <c r="I99" s="21" t="s">
        <v>36</v>
      </c>
      <c r="J99" s="21" t="s">
        <v>37</v>
      </c>
      <c r="K99" s="20" t="s">
        <v>180</v>
      </c>
    </row>
    <row r="100" spans="1:11" ht="63.75" customHeight="1" x14ac:dyDescent="0.2">
      <c r="A100" s="24">
        <v>86111600</v>
      </c>
      <c r="B100" s="43" t="s">
        <v>187</v>
      </c>
      <c r="C100" s="21" t="s">
        <v>126</v>
      </c>
      <c r="D100" s="21" t="s">
        <v>155</v>
      </c>
      <c r="E100" s="22" t="s">
        <v>75</v>
      </c>
      <c r="F100" s="34" t="s">
        <v>146</v>
      </c>
      <c r="G100" s="23">
        <v>31020000</v>
      </c>
      <c r="H100" s="23">
        <v>31020000</v>
      </c>
      <c r="I100" s="21" t="s">
        <v>36</v>
      </c>
      <c r="J100" s="21" t="s">
        <v>37</v>
      </c>
      <c r="K100" s="20" t="s">
        <v>38</v>
      </c>
    </row>
    <row r="101" spans="1:11" ht="94.5" customHeight="1" x14ac:dyDescent="0.2">
      <c r="A101" s="49">
        <v>80101604</v>
      </c>
      <c r="B101" s="34" t="s">
        <v>188</v>
      </c>
      <c r="C101" s="35" t="s">
        <v>48</v>
      </c>
      <c r="D101" s="35" t="s">
        <v>155</v>
      </c>
      <c r="E101" s="36" t="s">
        <v>45</v>
      </c>
      <c r="F101" s="34" t="s">
        <v>146</v>
      </c>
      <c r="G101" s="37">
        <v>77000000</v>
      </c>
      <c r="H101" s="37">
        <v>77000000</v>
      </c>
      <c r="I101" s="35" t="s">
        <v>36</v>
      </c>
      <c r="J101" s="35" t="s">
        <v>37</v>
      </c>
      <c r="K101" s="34" t="s">
        <v>180</v>
      </c>
    </row>
    <row r="102" spans="1:11" ht="127.5" customHeight="1" x14ac:dyDescent="0.2">
      <c r="A102" s="45">
        <v>80101600</v>
      </c>
      <c r="B102" s="20" t="s">
        <v>189</v>
      </c>
      <c r="C102" s="21" t="s">
        <v>48</v>
      </c>
      <c r="D102" s="21" t="s">
        <v>174</v>
      </c>
      <c r="E102" s="22" t="s">
        <v>45</v>
      </c>
      <c r="F102" s="34" t="s">
        <v>146</v>
      </c>
      <c r="G102" s="23">
        <f>30000000+25000000</f>
        <v>55000000</v>
      </c>
      <c r="H102" s="23">
        <f>30000000+25000000</f>
        <v>55000000</v>
      </c>
      <c r="I102" s="21" t="s">
        <v>36</v>
      </c>
      <c r="J102" s="21" t="s">
        <v>37</v>
      </c>
      <c r="K102" s="20" t="s">
        <v>180</v>
      </c>
    </row>
    <row r="103" spans="1:11" ht="63.75" customHeight="1" x14ac:dyDescent="0.2">
      <c r="A103" s="24">
        <v>90111601</v>
      </c>
      <c r="B103" s="43" t="s">
        <v>190</v>
      </c>
      <c r="C103" s="21" t="s">
        <v>32</v>
      </c>
      <c r="D103" s="21" t="s">
        <v>33</v>
      </c>
      <c r="E103" s="22" t="s">
        <v>45</v>
      </c>
      <c r="F103" s="34" t="s">
        <v>146</v>
      </c>
      <c r="G103" s="23">
        <v>25000000</v>
      </c>
      <c r="H103" s="23">
        <v>25000000</v>
      </c>
      <c r="I103" s="21" t="s">
        <v>36</v>
      </c>
      <c r="J103" s="21" t="s">
        <v>37</v>
      </c>
      <c r="K103" s="20" t="s">
        <v>191</v>
      </c>
    </row>
    <row r="104" spans="1:11" s="32" customFormat="1" ht="63.75" customHeight="1" x14ac:dyDescent="0.2">
      <c r="A104" s="24">
        <v>90111601</v>
      </c>
      <c r="B104" s="43" t="s">
        <v>192</v>
      </c>
      <c r="C104" s="21"/>
      <c r="D104" s="21" t="s">
        <v>33</v>
      </c>
      <c r="E104" s="22" t="s">
        <v>45</v>
      </c>
      <c r="F104" s="20" t="s">
        <v>146</v>
      </c>
      <c r="G104" s="23">
        <v>20000000</v>
      </c>
      <c r="H104" s="23">
        <v>20000000</v>
      </c>
      <c r="I104" s="21" t="s">
        <v>36</v>
      </c>
      <c r="J104" s="21" t="s">
        <v>37</v>
      </c>
      <c r="K104" s="20" t="s">
        <v>175</v>
      </c>
    </row>
    <row r="105" spans="1:11" s="32" customFormat="1" ht="89.25" x14ac:dyDescent="0.2">
      <c r="A105" s="25">
        <v>78111500</v>
      </c>
      <c r="B105" s="20" t="s">
        <v>265</v>
      </c>
      <c r="C105" s="21" t="s">
        <v>32</v>
      </c>
      <c r="D105" s="21" t="s">
        <v>155</v>
      </c>
      <c r="E105" s="22" t="s">
        <v>112</v>
      </c>
      <c r="F105" s="20" t="s">
        <v>146</v>
      </c>
      <c r="G105" s="23">
        <v>30000000</v>
      </c>
      <c r="H105" s="23">
        <v>30000000</v>
      </c>
      <c r="I105" s="21" t="s">
        <v>36</v>
      </c>
      <c r="J105" s="21" t="s">
        <v>37</v>
      </c>
      <c r="K105" s="20" t="s">
        <v>175</v>
      </c>
    </row>
    <row r="106" spans="1:11" ht="63.75" customHeight="1" x14ac:dyDescent="0.2">
      <c r="A106" s="50">
        <v>86101705</v>
      </c>
      <c r="B106" s="51" t="s">
        <v>193</v>
      </c>
      <c r="C106" s="21" t="s">
        <v>164</v>
      </c>
      <c r="D106" s="35" t="s">
        <v>33</v>
      </c>
      <c r="E106" s="36" t="s">
        <v>45</v>
      </c>
      <c r="F106" s="34" t="s">
        <v>146</v>
      </c>
      <c r="G106" s="37">
        <v>20777200</v>
      </c>
      <c r="H106" s="37">
        <v>20777200</v>
      </c>
      <c r="I106" s="35" t="s">
        <v>36</v>
      </c>
      <c r="J106" s="35" t="s">
        <v>37</v>
      </c>
      <c r="K106" s="20" t="s">
        <v>142</v>
      </c>
    </row>
    <row r="107" spans="1:11" s="47" customFormat="1" ht="69.75" customHeight="1" thickBot="1" x14ac:dyDescent="0.25">
      <c r="A107" s="52">
        <v>86101705</v>
      </c>
      <c r="B107" s="53" t="s">
        <v>194</v>
      </c>
      <c r="C107" s="54" t="s">
        <v>32</v>
      </c>
      <c r="D107" s="40" t="s">
        <v>78</v>
      </c>
      <c r="E107" s="41" t="s">
        <v>183</v>
      </c>
      <c r="F107" s="39" t="s">
        <v>146</v>
      </c>
      <c r="G107" s="37">
        <v>30000000</v>
      </c>
      <c r="H107" s="37">
        <v>30000000</v>
      </c>
      <c r="I107" s="40" t="s">
        <v>36</v>
      </c>
      <c r="J107" s="40" t="s">
        <v>37</v>
      </c>
      <c r="K107" s="20" t="s">
        <v>180</v>
      </c>
    </row>
    <row r="108" spans="1:11" ht="64.5" customHeight="1" thickBot="1" x14ac:dyDescent="0.25">
      <c r="A108" s="55">
        <v>86101705</v>
      </c>
      <c r="B108" s="53" t="s">
        <v>195</v>
      </c>
      <c r="C108" s="54" t="s">
        <v>32</v>
      </c>
      <c r="D108" s="40" t="s">
        <v>78</v>
      </c>
      <c r="E108" s="41" t="s">
        <v>45</v>
      </c>
      <c r="F108" s="39" t="s">
        <v>146</v>
      </c>
      <c r="G108" s="37">
        <v>0</v>
      </c>
      <c r="H108" s="37">
        <v>0</v>
      </c>
      <c r="I108" s="40" t="s">
        <v>36</v>
      </c>
      <c r="J108" s="40" t="s">
        <v>37</v>
      </c>
      <c r="K108" s="39" t="s">
        <v>100</v>
      </c>
    </row>
    <row r="109" spans="1:11" ht="80.25" customHeight="1" x14ac:dyDescent="0.2">
      <c r="A109" s="50">
        <v>81111510</v>
      </c>
      <c r="B109" s="34" t="s">
        <v>196</v>
      </c>
      <c r="C109" s="35" t="s">
        <v>56</v>
      </c>
      <c r="D109" s="35" t="s">
        <v>174</v>
      </c>
      <c r="E109" s="22" t="s">
        <v>197</v>
      </c>
      <c r="F109" s="34" t="s">
        <v>198</v>
      </c>
      <c r="G109" s="37">
        <v>137445000</v>
      </c>
      <c r="H109" s="37">
        <v>137445000</v>
      </c>
      <c r="I109" s="35" t="s">
        <v>36</v>
      </c>
      <c r="J109" s="35" t="s">
        <v>37</v>
      </c>
      <c r="K109" s="34" t="s">
        <v>142</v>
      </c>
    </row>
    <row r="110" spans="1:11" ht="51" customHeight="1" x14ac:dyDescent="0.2">
      <c r="A110" s="50">
        <v>81111510</v>
      </c>
      <c r="B110" s="56" t="s">
        <v>199</v>
      </c>
      <c r="C110" s="35" t="s">
        <v>153</v>
      </c>
      <c r="D110" s="35" t="s">
        <v>51</v>
      </c>
      <c r="E110" s="22" t="s">
        <v>42</v>
      </c>
      <c r="F110" s="34" t="s">
        <v>198</v>
      </c>
      <c r="G110" s="37">
        <v>8549000</v>
      </c>
      <c r="H110" s="37">
        <v>8549000</v>
      </c>
      <c r="I110" s="35" t="s">
        <v>36</v>
      </c>
      <c r="J110" s="35" t="s">
        <v>37</v>
      </c>
      <c r="K110" s="34" t="s">
        <v>142</v>
      </c>
    </row>
    <row r="111" spans="1:11" ht="81" customHeight="1" x14ac:dyDescent="0.2">
      <c r="A111" s="50">
        <v>80141626</v>
      </c>
      <c r="B111" s="34" t="s">
        <v>200</v>
      </c>
      <c r="C111" s="21" t="s">
        <v>56</v>
      </c>
      <c r="D111" s="35" t="s">
        <v>51</v>
      </c>
      <c r="E111" s="36" t="s">
        <v>45</v>
      </c>
      <c r="F111" s="34" t="s">
        <v>198</v>
      </c>
      <c r="G111" s="37">
        <v>14900000</v>
      </c>
      <c r="H111" s="37">
        <v>14900000</v>
      </c>
      <c r="I111" s="35" t="s">
        <v>36</v>
      </c>
      <c r="J111" s="35" t="s">
        <v>37</v>
      </c>
      <c r="K111" s="34" t="s">
        <v>142</v>
      </c>
    </row>
    <row r="112" spans="1:11" ht="76.5" customHeight="1" x14ac:dyDescent="0.2">
      <c r="A112" s="50">
        <v>80141626</v>
      </c>
      <c r="B112" s="34" t="s">
        <v>201</v>
      </c>
      <c r="C112" s="21" t="s">
        <v>56</v>
      </c>
      <c r="D112" s="35" t="s">
        <v>51</v>
      </c>
      <c r="E112" s="36" t="s">
        <v>45</v>
      </c>
      <c r="F112" s="34" t="s">
        <v>198</v>
      </c>
      <c r="G112" s="37">
        <v>14900000</v>
      </c>
      <c r="H112" s="37">
        <v>14900000</v>
      </c>
      <c r="I112" s="35" t="s">
        <v>36</v>
      </c>
      <c r="J112" s="35" t="s">
        <v>37</v>
      </c>
      <c r="K112" s="34" t="s">
        <v>142</v>
      </c>
    </row>
    <row r="113" spans="1:11" ht="82.5" customHeight="1" x14ac:dyDescent="0.2">
      <c r="A113" s="50">
        <v>80141626</v>
      </c>
      <c r="B113" s="34" t="s">
        <v>202</v>
      </c>
      <c r="C113" s="21" t="s">
        <v>56</v>
      </c>
      <c r="D113" s="35" t="s">
        <v>51</v>
      </c>
      <c r="E113" s="36" t="s">
        <v>45</v>
      </c>
      <c r="F113" s="34" t="s">
        <v>198</v>
      </c>
      <c r="G113" s="37">
        <v>14900000</v>
      </c>
      <c r="H113" s="37">
        <v>14900000</v>
      </c>
      <c r="I113" s="35" t="s">
        <v>36</v>
      </c>
      <c r="J113" s="35" t="s">
        <v>37</v>
      </c>
      <c r="K113" s="34" t="s">
        <v>142</v>
      </c>
    </row>
    <row r="114" spans="1:11" ht="84.75" customHeight="1" x14ac:dyDescent="0.2">
      <c r="A114" s="50">
        <v>80141626</v>
      </c>
      <c r="B114" s="34" t="s">
        <v>202</v>
      </c>
      <c r="C114" s="21" t="s">
        <v>56</v>
      </c>
      <c r="D114" s="35" t="s">
        <v>51</v>
      </c>
      <c r="E114" s="36" t="s">
        <v>45</v>
      </c>
      <c r="F114" s="34" t="s">
        <v>198</v>
      </c>
      <c r="G114" s="37">
        <v>14900000</v>
      </c>
      <c r="H114" s="37">
        <v>14900000</v>
      </c>
      <c r="I114" s="35" t="s">
        <v>36</v>
      </c>
      <c r="J114" s="35" t="s">
        <v>37</v>
      </c>
      <c r="K114" s="34" t="s">
        <v>142</v>
      </c>
    </row>
    <row r="115" spans="1:11" ht="78" customHeight="1" x14ac:dyDescent="0.2">
      <c r="A115" s="50">
        <v>80141600</v>
      </c>
      <c r="B115" s="34" t="s">
        <v>203</v>
      </c>
      <c r="C115" s="21" t="s">
        <v>58</v>
      </c>
      <c r="D115" s="35" t="s">
        <v>204</v>
      </c>
      <c r="E115" s="36" t="s">
        <v>45</v>
      </c>
      <c r="F115" s="34" t="s">
        <v>198</v>
      </c>
      <c r="G115" s="37">
        <v>11175000</v>
      </c>
      <c r="H115" s="37">
        <v>11175000</v>
      </c>
      <c r="I115" s="35" t="s">
        <v>36</v>
      </c>
      <c r="J115" s="35" t="s">
        <v>37</v>
      </c>
      <c r="K115" s="34" t="s">
        <v>142</v>
      </c>
    </row>
    <row r="116" spans="1:11" ht="57" customHeight="1" x14ac:dyDescent="0.2">
      <c r="A116" s="19" t="s">
        <v>205</v>
      </c>
      <c r="B116" s="20" t="s">
        <v>206</v>
      </c>
      <c r="C116" s="21" t="s">
        <v>164</v>
      </c>
      <c r="D116" s="21" t="s">
        <v>33</v>
      </c>
      <c r="E116" s="22" t="s">
        <v>42</v>
      </c>
      <c r="F116" s="20" t="s">
        <v>207</v>
      </c>
      <c r="G116" s="23">
        <v>0</v>
      </c>
      <c r="H116" s="23"/>
      <c r="I116" s="21" t="s">
        <v>36</v>
      </c>
      <c r="J116" s="21" t="s">
        <v>37</v>
      </c>
      <c r="K116" s="20" t="s">
        <v>142</v>
      </c>
    </row>
    <row r="117" spans="1:11" s="29" customFormat="1" ht="63" customHeight="1" x14ac:dyDescent="0.2">
      <c r="A117" s="57">
        <v>80131502</v>
      </c>
      <c r="B117" s="34" t="s">
        <v>208</v>
      </c>
      <c r="C117" s="35" t="s">
        <v>153</v>
      </c>
      <c r="D117" s="35" t="s">
        <v>33</v>
      </c>
      <c r="E117" s="22" t="s">
        <v>42</v>
      </c>
      <c r="F117" s="34" t="s">
        <v>207</v>
      </c>
      <c r="G117" s="37">
        <v>10000000</v>
      </c>
      <c r="H117" s="37">
        <v>10000000</v>
      </c>
      <c r="I117" s="35" t="s">
        <v>36</v>
      </c>
      <c r="J117" s="35" t="s">
        <v>37</v>
      </c>
      <c r="K117" s="34" t="s">
        <v>142</v>
      </c>
    </row>
    <row r="118" spans="1:11" ht="63" customHeight="1" x14ac:dyDescent="0.2">
      <c r="A118" s="57">
        <v>80131502</v>
      </c>
      <c r="B118" s="34" t="s">
        <v>209</v>
      </c>
      <c r="C118" s="35" t="s">
        <v>210</v>
      </c>
      <c r="D118" s="35" t="s">
        <v>33</v>
      </c>
      <c r="E118" s="22" t="s">
        <v>42</v>
      </c>
      <c r="F118" s="34" t="s">
        <v>207</v>
      </c>
      <c r="G118" s="37">
        <v>8925000</v>
      </c>
      <c r="H118" s="37">
        <v>8925000</v>
      </c>
      <c r="I118" s="35" t="s">
        <v>36</v>
      </c>
      <c r="J118" s="35" t="s">
        <v>37</v>
      </c>
      <c r="K118" s="34" t="s">
        <v>142</v>
      </c>
    </row>
    <row r="119" spans="1:11" ht="79.5" customHeight="1" x14ac:dyDescent="0.2">
      <c r="A119" s="57">
        <v>80131502</v>
      </c>
      <c r="B119" s="34" t="s">
        <v>211</v>
      </c>
      <c r="C119" s="35" t="s">
        <v>153</v>
      </c>
      <c r="D119" s="35" t="s">
        <v>33</v>
      </c>
      <c r="E119" s="22" t="s">
        <v>42</v>
      </c>
      <c r="F119" s="34" t="s">
        <v>207</v>
      </c>
      <c r="G119" s="37">
        <v>8829800</v>
      </c>
      <c r="H119" s="37">
        <v>8829800</v>
      </c>
      <c r="I119" s="35" t="s">
        <v>36</v>
      </c>
      <c r="J119" s="35" t="s">
        <v>37</v>
      </c>
      <c r="K119" s="34" t="s">
        <v>142</v>
      </c>
    </row>
    <row r="120" spans="1:11" s="29" customFormat="1" ht="53.25" customHeight="1" x14ac:dyDescent="0.2">
      <c r="A120" s="57">
        <v>80131502</v>
      </c>
      <c r="B120" s="34" t="s">
        <v>212</v>
      </c>
      <c r="C120" s="35" t="s">
        <v>40</v>
      </c>
      <c r="D120" s="35" t="s">
        <v>33</v>
      </c>
      <c r="E120" s="22" t="s">
        <v>45</v>
      </c>
      <c r="F120" s="34" t="s">
        <v>207</v>
      </c>
      <c r="G120" s="37">
        <v>6000000</v>
      </c>
      <c r="H120" s="37">
        <v>6000000</v>
      </c>
      <c r="I120" s="35" t="s">
        <v>36</v>
      </c>
      <c r="J120" s="35" t="s">
        <v>37</v>
      </c>
      <c r="K120" s="34" t="s">
        <v>142</v>
      </c>
    </row>
    <row r="121" spans="1:11" s="29" customFormat="1" ht="65.25" customHeight="1" x14ac:dyDescent="0.2">
      <c r="A121" s="57">
        <v>80131502</v>
      </c>
      <c r="B121" s="34" t="s">
        <v>213</v>
      </c>
      <c r="C121" s="35" t="s">
        <v>210</v>
      </c>
      <c r="D121" s="35" t="s">
        <v>33</v>
      </c>
      <c r="E121" s="22" t="s">
        <v>45</v>
      </c>
      <c r="F121" s="34" t="s">
        <v>207</v>
      </c>
      <c r="G121" s="37">
        <v>9660420</v>
      </c>
      <c r="H121" s="37">
        <v>9660420</v>
      </c>
      <c r="I121" s="35" t="s">
        <v>36</v>
      </c>
      <c r="J121" s="35" t="s">
        <v>37</v>
      </c>
      <c r="K121" s="34" t="s">
        <v>142</v>
      </c>
    </row>
    <row r="122" spans="1:11" ht="76.5" customHeight="1" x14ac:dyDescent="0.2">
      <c r="A122" s="33" t="s">
        <v>205</v>
      </c>
      <c r="B122" s="34" t="s">
        <v>214</v>
      </c>
      <c r="C122" s="35" t="s">
        <v>215</v>
      </c>
      <c r="D122" s="35" t="s">
        <v>33</v>
      </c>
      <c r="E122" s="22" t="s">
        <v>42</v>
      </c>
      <c r="F122" s="34" t="s">
        <v>207</v>
      </c>
      <c r="G122" s="37">
        <v>0</v>
      </c>
      <c r="H122" s="37">
        <v>0</v>
      </c>
      <c r="I122" s="35" t="s">
        <v>36</v>
      </c>
      <c r="J122" s="35" t="s">
        <v>37</v>
      </c>
      <c r="K122" s="34" t="s">
        <v>142</v>
      </c>
    </row>
    <row r="123" spans="1:11" ht="77.25" customHeight="1" thickBot="1" x14ac:dyDescent="0.25">
      <c r="A123" s="38" t="s">
        <v>216</v>
      </c>
      <c r="B123" s="39" t="s">
        <v>217</v>
      </c>
      <c r="C123" s="40" t="s">
        <v>153</v>
      </c>
      <c r="D123" s="40" t="s">
        <v>80</v>
      </c>
      <c r="E123" s="41" t="s">
        <v>45</v>
      </c>
      <c r="F123" s="39" t="s">
        <v>198</v>
      </c>
      <c r="G123" s="42">
        <v>45886500</v>
      </c>
      <c r="H123" s="42">
        <v>45886500</v>
      </c>
      <c r="I123" s="40" t="s">
        <v>36</v>
      </c>
      <c r="J123" s="40" t="s">
        <v>37</v>
      </c>
      <c r="K123" s="39" t="s">
        <v>142</v>
      </c>
    </row>
    <row r="124" spans="1:11" ht="75.75" customHeight="1" x14ac:dyDescent="0.2">
      <c r="A124" s="24">
        <v>82101602</v>
      </c>
      <c r="B124" s="20" t="s">
        <v>219</v>
      </c>
      <c r="C124" s="21" t="s">
        <v>64</v>
      </c>
      <c r="D124" s="21" t="s">
        <v>220</v>
      </c>
      <c r="E124" s="22" t="s">
        <v>45</v>
      </c>
      <c r="F124" s="20" t="s">
        <v>198</v>
      </c>
      <c r="G124" s="26">
        <v>307187370</v>
      </c>
      <c r="H124" s="26">
        <v>307187370</v>
      </c>
      <c r="I124" s="21" t="s">
        <v>36</v>
      </c>
      <c r="J124" s="21" t="s">
        <v>37</v>
      </c>
      <c r="K124" s="34" t="s">
        <v>218</v>
      </c>
    </row>
    <row r="125" spans="1:11" ht="84.75" customHeight="1" x14ac:dyDescent="0.2">
      <c r="A125" s="24">
        <v>82101801</v>
      </c>
      <c r="B125" s="20" t="s">
        <v>266</v>
      </c>
      <c r="C125" s="21" t="s">
        <v>32</v>
      </c>
      <c r="D125" s="21" t="s">
        <v>221</v>
      </c>
      <c r="E125" s="22" t="s">
        <v>60</v>
      </c>
      <c r="F125" s="20" t="s">
        <v>198</v>
      </c>
      <c r="G125" s="23">
        <v>300000000</v>
      </c>
      <c r="H125" s="23">
        <v>300000000</v>
      </c>
      <c r="I125" s="21" t="s">
        <v>36</v>
      </c>
      <c r="J125" s="21" t="s">
        <v>37</v>
      </c>
      <c r="K125" s="20" t="s">
        <v>218</v>
      </c>
    </row>
    <row r="126" spans="1:11" ht="102" customHeight="1" x14ac:dyDescent="0.2">
      <c r="A126" s="24">
        <v>80101500</v>
      </c>
      <c r="B126" s="20" t="s">
        <v>222</v>
      </c>
      <c r="C126" s="21" t="s">
        <v>56</v>
      </c>
      <c r="D126" s="21" t="s">
        <v>223</v>
      </c>
      <c r="E126" s="22" t="s">
        <v>45</v>
      </c>
      <c r="F126" s="20" t="s">
        <v>198</v>
      </c>
      <c r="G126" s="23">
        <f>60000000+17962500</f>
        <v>77962500</v>
      </c>
      <c r="H126" s="23">
        <f>60000000+17962500</f>
        <v>77962500</v>
      </c>
      <c r="I126" s="21" t="s">
        <v>36</v>
      </c>
      <c r="J126" s="21" t="s">
        <v>37</v>
      </c>
      <c r="K126" s="34" t="s">
        <v>218</v>
      </c>
    </row>
    <row r="127" spans="1:11" ht="50.25" customHeight="1" x14ac:dyDescent="0.2">
      <c r="A127" s="24">
        <v>82101801</v>
      </c>
      <c r="B127" s="20" t="s">
        <v>224</v>
      </c>
      <c r="C127" s="21" t="s">
        <v>153</v>
      </c>
      <c r="D127" s="21" t="s">
        <v>72</v>
      </c>
      <c r="E127" s="36" t="s">
        <v>60</v>
      </c>
      <c r="F127" s="20" t="s">
        <v>198</v>
      </c>
      <c r="G127" s="23">
        <v>240000000</v>
      </c>
      <c r="H127" s="23">
        <v>240000000</v>
      </c>
      <c r="I127" s="21" t="s">
        <v>36</v>
      </c>
      <c r="J127" s="21" t="s">
        <v>37</v>
      </c>
      <c r="K127" s="34" t="s">
        <v>218</v>
      </c>
    </row>
    <row r="128" spans="1:11" ht="100.5" customHeight="1" x14ac:dyDescent="0.2">
      <c r="A128" s="24">
        <v>83121700</v>
      </c>
      <c r="B128" s="20" t="s">
        <v>225</v>
      </c>
      <c r="C128" s="21" t="s">
        <v>56</v>
      </c>
      <c r="D128" s="21" t="s">
        <v>223</v>
      </c>
      <c r="E128" s="22" t="s">
        <v>45</v>
      </c>
      <c r="F128" s="20" t="s">
        <v>198</v>
      </c>
      <c r="G128" s="23">
        <f>70000000+14000000</f>
        <v>84000000</v>
      </c>
      <c r="H128" s="23">
        <f>70000000+14000000</f>
        <v>84000000</v>
      </c>
      <c r="I128" s="21" t="s">
        <v>36</v>
      </c>
      <c r="J128" s="21" t="s">
        <v>37</v>
      </c>
      <c r="K128" s="34" t="s">
        <v>218</v>
      </c>
    </row>
    <row r="129" spans="1:11" ht="87" customHeight="1" thickBot="1" x14ac:dyDescent="0.25">
      <c r="A129" s="55">
        <v>82141500</v>
      </c>
      <c r="B129" s="39" t="s">
        <v>226</v>
      </c>
      <c r="C129" s="40" t="s">
        <v>56</v>
      </c>
      <c r="D129" s="40" t="s">
        <v>51</v>
      </c>
      <c r="E129" s="41" t="s">
        <v>45</v>
      </c>
      <c r="F129" s="39" t="s">
        <v>198</v>
      </c>
      <c r="G129" s="26">
        <v>20000000</v>
      </c>
      <c r="H129" s="26">
        <v>20000000</v>
      </c>
      <c r="I129" s="40" t="s">
        <v>36</v>
      </c>
      <c r="J129" s="40" t="s">
        <v>37</v>
      </c>
      <c r="K129" s="34" t="s">
        <v>218</v>
      </c>
    </row>
    <row r="130" spans="1:11" ht="56.25" customHeight="1" x14ac:dyDescent="0.2">
      <c r="A130" s="25">
        <v>80101507</v>
      </c>
      <c r="B130" s="20" t="s">
        <v>227</v>
      </c>
      <c r="C130" s="21" t="s">
        <v>32</v>
      </c>
      <c r="D130" s="21" t="s">
        <v>98</v>
      </c>
      <c r="E130" s="22" t="s">
        <v>127</v>
      </c>
      <c r="F130" s="20" t="s">
        <v>207</v>
      </c>
      <c r="G130" s="23">
        <v>123770421</v>
      </c>
      <c r="H130" s="23">
        <v>123770421</v>
      </c>
      <c r="I130" s="21" t="s">
        <v>36</v>
      </c>
      <c r="J130" s="21" t="s">
        <v>37</v>
      </c>
      <c r="K130" s="20" t="s">
        <v>106</v>
      </c>
    </row>
    <row r="131" spans="1:11" ht="75" customHeight="1" x14ac:dyDescent="0.2">
      <c r="A131" s="25">
        <v>80101604</v>
      </c>
      <c r="B131" s="20" t="s">
        <v>267</v>
      </c>
      <c r="C131" s="21" t="s">
        <v>32</v>
      </c>
      <c r="D131" s="21" t="s">
        <v>41</v>
      </c>
      <c r="E131" s="22" t="s">
        <v>127</v>
      </c>
      <c r="F131" s="20" t="s">
        <v>207</v>
      </c>
      <c r="G131" s="23">
        <v>144548735</v>
      </c>
      <c r="H131" s="23">
        <v>144548735</v>
      </c>
      <c r="I131" s="21" t="s">
        <v>36</v>
      </c>
      <c r="J131" s="21" t="s">
        <v>37</v>
      </c>
      <c r="K131" s="20" t="s">
        <v>106</v>
      </c>
    </row>
    <row r="132" spans="1:11" s="32" customFormat="1" ht="66" customHeight="1" x14ac:dyDescent="0.2">
      <c r="A132" s="25">
        <v>81112202</v>
      </c>
      <c r="B132" s="34" t="s">
        <v>229</v>
      </c>
      <c r="C132" s="21" t="s">
        <v>48</v>
      </c>
      <c r="D132" s="35" t="s">
        <v>174</v>
      </c>
      <c r="E132" s="36" t="s">
        <v>127</v>
      </c>
      <c r="F132" s="20" t="s">
        <v>207</v>
      </c>
      <c r="G132" s="23">
        <v>19869338</v>
      </c>
      <c r="H132" s="23">
        <v>19869338</v>
      </c>
      <c r="I132" s="21" t="s">
        <v>36</v>
      </c>
      <c r="J132" s="21" t="s">
        <v>37</v>
      </c>
      <c r="K132" s="20" t="s">
        <v>106</v>
      </c>
    </row>
    <row r="133" spans="1:11" ht="89.25" customHeight="1" x14ac:dyDescent="0.2">
      <c r="A133" s="25">
        <v>80101600</v>
      </c>
      <c r="B133" s="20" t="s">
        <v>230</v>
      </c>
      <c r="C133" s="21" t="s">
        <v>56</v>
      </c>
      <c r="D133" s="35" t="s">
        <v>174</v>
      </c>
      <c r="E133" s="22" t="s">
        <v>231</v>
      </c>
      <c r="F133" s="20" t="s">
        <v>207</v>
      </c>
      <c r="G133" s="23">
        <v>88000000</v>
      </c>
      <c r="H133" s="23">
        <v>88000000</v>
      </c>
      <c r="I133" s="21" t="s">
        <v>36</v>
      </c>
      <c r="J133" s="21" t="s">
        <v>37</v>
      </c>
      <c r="K133" s="20" t="s">
        <v>106</v>
      </c>
    </row>
    <row r="134" spans="1:11" ht="119.25" customHeight="1" x14ac:dyDescent="0.2">
      <c r="A134" s="25">
        <v>81102700</v>
      </c>
      <c r="B134" s="34" t="s">
        <v>232</v>
      </c>
      <c r="C134" s="21" t="s">
        <v>40</v>
      </c>
      <c r="D134" s="35" t="s">
        <v>233</v>
      </c>
      <c r="E134" s="36" t="s">
        <v>127</v>
      </c>
      <c r="F134" s="20" t="s">
        <v>207</v>
      </c>
      <c r="G134" s="23">
        <v>31500000</v>
      </c>
      <c r="H134" s="23">
        <v>31500000</v>
      </c>
      <c r="I134" s="21" t="s">
        <v>36</v>
      </c>
      <c r="J134" s="21" t="s">
        <v>37</v>
      </c>
      <c r="K134" s="20" t="s">
        <v>106</v>
      </c>
    </row>
    <row r="135" spans="1:11" ht="75" customHeight="1" x14ac:dyDescent="0.2">
      <c r="A135" s="25">
        <v>43232300</v>
      </c>
      <c r="B135" s="20" t="s">
        <v>234</v>
      </c>
      <c r="C135" s="21" t="s">
        <v>64</v>
      </c>
      <c r="D135" s="35" t="s">
        <v>49</v>
      </c>
      <c r="E135" s="36" t="s">
        <v>127</v>
      </c>
      <c r="F135" s="20" t="s">
        <v>207</v>
      </c>
      <c r="G135" s="26">
        <v>349848000</v>
      </c>
      <c r="H135" s="23">
        <v>349848000</v>
      </c>
      <c r="I135" s="21" t="s">
        <v>36</v>
      </c>
      <c r="J135" s="21" t="s">
        <v>37</v>
      </c>
      <c r="K135" s="20" t="s">
        <v>106</v>
      </c>
    </row>
    <row r="136" spans="1:11" ht="51" customHeight="1" x14ac:dyDescent="0.2">
      <c r="A136" s="25">
        <v>81112103</v>
      </c>
      <c r="B136" s="20" t="s">
        <v>235</v>
      </c>
      <c r="C136" s="21" t="s">
        <v>32</v>
      </c>
      <c r="D136" s="21" t="s">
        <v>41</v>
      </c>
      <c r="E136" s="22" t="s">
        <v>236</v>
      </c>
      <c r="F136" s="20" t="s">
        <v>207</v>
      </c>
      <c r="G136" s="23">
        <v>15000000</v>
      </c>
      <c r="H136" s="23">
        <v>15000000</v>
      </c>
      <c r="I136" s="21" t="s">
        <v>36</v>
      </c>
      <c r="J136" s="21" t="s">
        <v>37</v>
      </c>
      <c r="K136" s="20" t="s">
        <v>106</v>
      </c>
    </row>
    <row r="137" spans="1:11" ht="51" customHeight="1" x14ac:dyDescent="0.2">
      <c r="A137" s="19" t="s">
        <v>237</v>
      </c>
      <c r="B137" s="20" t="s">
        <v>238</v>
      </c>
      <c r="C137" s="21" t="s">
        <v>32</v>
      </c>
      <c r="D137" s="21" t="s">
        <v>228</v>
      </c>
      <c r="E137" s="22" t="s">
        <v>236</v>
      </c>
      <c r="F137" s="20" t="s">
        <v>207</v>
      </c>
      <c r="G137" s="23">
        <v>42523076</v>
      </c>
      <c r="H137" s="23">
        <v>42523076</v>
      </c>
      <c r="I137" s="21" t="s">
        <v>36</v>
      </c>
      <c r="J137" s="21" t="s">
        <v>37</v>
      </c>
      <c r="K137" s="20" t="s">
        <v>106</v>
      </c>
    </row>
    <row r="138" spans="1:11" ht="51" customHeight="1" x14ac:dyDescent="0.2">
      <c r="A138" s="24">
        <v>81112212</v>
      </c>
      <c r="B138" s="20" t="s">
        <v>239</v>
      </c>
      <c r="C138" s="21" t="s">
        <v>32</v>
      </c>
      <c r="D138" s="35" t="s">
        <v>228</v>
      </c>
      <c r="E138" s="22" t="s">
        <v>127</v>
      </c>
      <c r="F138" s="20" t="s">
        <v>207</v>
      </c>
      <c r="G138" s="23">
        <v>34988844</v>
      </c>
      <c r="H138" s="23">
        <v>34988844</v>
      </c>
      <c r="I138" s="21" t="s">
        <v>36</v>
      </c>
      <c r="J138" s="21" t="s">
        <v>37</v>
      </c>
      <c r="K138" s="20" t="s">
        <v>106</v>
      </c>
    </row>
    <row r="139" spans="1:11" ht="69.75" customHeight="1" x14ac:dyDescent="0.2">
      <c r="A139" s="24">
        <v>43232300</v>
      </c>
      <c r="B139" s="20" t="s">
        <v>240</v>
      </c>
      <c r="C139" s="21" t="s">
        <v>58</v>
      </c>
      <c r="D139" s="21" t="s">
        <v>49</v>
      </c>
      <c r="E139" s="22" t="s">
        <v>127</v>
      </c>
      <c r="F139" s="20" t="s">
        <v>207</v>
      </c>
      <c r="G139" s="23">
        <v>159967769</v>
      </c>
      <c r="H139" s="23">
        <v>159967769</v>
      </c>
      <c r="I139" s="21" t="s">
        <v>36</v>
      </c>
      <c r="J139" s="21" t="s">
        <v>37</v>
      </c>
      <c r="K139" s="20" t="s">
        <v>106</v>
      </c>
    </row>
    <row r="140" spans="1:11" ht="87.75" customHeight="1" x14ac:dyDescent="0.2">
      <c r="A140" s="24">
        <v>43232300</v>
      </c>
      <c r="B140" s="20" t="s">
        <v>241</v>
      </c>
      <c r="C140" s="21" t="s">
        <v>58</v>
      </c>
      <c r="D140" s="35" t="s">
        <v>49</v>
      </c>
      <c r="E140" s="22" t="s">
        <v>242</v>
      </c>
      <c r="F140" s="20" t="s">
        <v>207</v>
      </c>
      <c r="G140" s="26">
        <v>12962792</v>
      </c>
      <c r="H140" s="26">
        <v>12962792</v>
      </c>
      <c r="I140" s="21" t="s">
        <v>36</v>
      </c>
      <c r="J140" s="21" t="s">
        <v>37</v>
      </c>
      <c r="K140" s="20" t="s">
        <v>106</v>
      </c>
    </row>
    <row r="141" spans="1:11" ht="87.75" customHeight="1" x14ac:dyDescent="0.2">
      <c r="A141" s="24">
        <v>43232300</v>
      </c>
      <c r="B141" s="20" t="s">
        <v>243</v>
      </c>
      <c r="C141" s="21" t="s">
        <v>32</v>
      </c>
      <c r="D141" s="35" t="s">
        <v>228</v>
      </c>
      <c r="E141" s="22" t="s">
        <v>242</v>
      </c>
      <c r="F141" s="20" t="s">
        <v>207</v>
      </c>
      <c r="G141" s="26">
        <v>47037208</v>
      </c>
      <c r="H141" s="26">
        <v>47037208</v>
      </c>
      <c r="I141" s="21" t="s">
        <v>36</v>
      </c>
      <c r="J141" s="21" t="s">
        <v>37</v>
      </c>
      <c r="K141" s="20" t="s">
        <v>106</v>
      </c>
    </row>
    <row r="142" spans="1:11" ht="51" customHeight="1" x14ac:dyDescent="0.2">
      <c r="A142" s="19" t="s">
        <v>237</v>
      </c>
      <c r="B142" s="20" t="s">
        <v>244</v>
      </c>
      <c r="C142" s="21" t="s">
        <v>32</v>
      </c>
      <c r="D142" s="21" t="s">
        <v>98</v>
      </c>
      <c r="E142" s="22" t="s">
        <v>236</v>
      </c>
      <c r="F142" s="20" t="s">
        <v>207</v>
      </c>
      <c r="G142" s="23">
        <v>61000000</v>
      </c>
      <c r="H142" s="23">
        <v>61000000</v>
      </c>
      <c r="I142" s="21" t="s">
        <v>36</v>
      </c>
      <c r="J142" s="21" t="s">
        <v>37</v>
      </c>
      <c r="K142" s="20" t="s">
        <v>106</v>
      </c>
    </row>
    <row r="143" spans="1:11" ht="76.5" customHeight="1" x14ac:dyDescent="0.2">
      <c r="A143" s="25">
        <v>43232100</v>
      </c>
      <c r="B143" s="20" t="s">
        <v>245</v>
      </c>
      <c r="C143" s="21" t="s">
        <v>58</v>
      </c>
      <c r="D143" s="21" t="s">
        <v>41</v>
      </c>
      <c r="E143" s="22" t="s">
        <v>246</v>
      </c>
      <c r="F143" s="20" t="s">
        <v>207</v>
      </c>
      <c r="G143" s="23">
        <v>10980000</v>
      </c>
      <c r="H143" s="23">
        <v>10980000</v>
      </c>
      <c r="I143" s="21" t="s">
        <v>36</v>
      </c>
      <c r="J143" s="21" t="s">
        <v>37</v>
      </c>
      <c r="K143" s="20" t="s">
        <v>106</v>
      </c>
    </row>
    <row r="144" spans="1:11" ht="64.5" customHeight="1" x14ac:dyDescent="0.2">
      <c r="A144" s="25">
        <v>81112103</v>
      </c>
      <c r="B144" s="20" t="s">
        <v>268</v>
      </c>
      <c r="C144" s="21" t="s">
        <v>32</v>
      </c>
      <c r="D144" s="35" t="s">
        <v>228</v>
      </c>
      <c r="E144" s="22" t="s">
        <v>236</v>
      </c>
      <c r="F144" s="20" t="s">
        <v>207</v>
      </c>
      <c r="G144" s="23">
        <v>161976850</v>
      </c>
      <c r="H144" s="23">
        <v>161976850</v>
      </c>
      <c r="I144" s="21" t="s">
        <v>36</v>
      </c>
      <c r="J144" s="21" t="s">
        <v>37</v>
      </c>
      <c r="K144" s="20" t="s">
        <v>106</v>
      </c>
    </row>
    <row r="145" spans="1:11" s="29" customFormat="1" ht="69" customHeight="1" x14ac:dyDescent="0.2">
      <c r="A145" s="25">
        <v>81112103</v>
      </c>
      <c r="B145" s="20" t="s">
        <v>247</v>
      </c>
      <c r="C145" s="21" t="s">
        <v>126</v>
      </c>
      <c r="D145" s="21" t="s">
        <v>89</v>
      </c>
      <c r="E145" s="22" t="s">
        <v>236</v>
      </c>
      <c r="F145" s="20" t="s">
        <v>207</v>
      </c>
      <c r="G145" s="23">
        <v>8888000</v>
      </c>
      <c r="H145" s="23">
        <v>8888000</v>
      </c>
      <c r="I145" s="21" t="s">
        <v>36</v>
      </c>
      <c r="J145" s="21" t="s">
        <v>37</v>
      </c>
      <c r="K145" s="20" t="s">
        <v>106</v>
      </c>
    </row>
    <row r="146" spans="1:11" s="29" customFormat="1" ht="51" customHeight="1" x14ac:dyDescent="0.2">
      <c r="A146" s="25">
        <v>81112103</v>
      </c>
      <c r="B146" s="20" t="s">
        <v>248</v>
      </c>
      <c r="C146" s="21" t="s">
        <v>32</v>
      </c>
      <c r="D146" s="21" t="s">
        <v>41</v>
      </c>
      <c r="E146" s="22" t="s">
        <v>236</v>
      </c>
      <c r="F146" s="20" t="s">
        <v>207</v>
      </c>
      <c r="G146" s="23">
        <v>60000000</v>
      </c>
      <c r="H146" s="23">
        <v>60000000</v>
      </c>
      <c r="I146" s="21" t="s">
        <v>36</v>
      </c>
      <c r="J146" s="21" t="s">
        <v>37</v>
      </c>
      <c r="K146" s="20" t="s">
        <v>106</v>
      </c>
    </row>
    <row r="147" spans="1:11" s="32" customFormat="1" ht="63.75" customHeight="1" x14ac:dyDescent="0.2">
      <c r="A147" s="25">
        <v>81112202</v>
      </c>
      <c r="B147" s="20" t="s">
        <v>249</v>
      </c>
      <c r="C147" s="21" t="s">
        <v>40</v>
      </c>
      <c r="D147" s="21" t="s">
        <v>250</v>
      </c>
      <c r="E147" s="22" t="s">
        <v>127</v>
      </c>
      <c r="F147" s="20" t="s">
        <v>207</v>
      </c>
      <c r="G147" s="26">
        <v>21296061</v>
      </c>
      <c r="H147" s="26">
        <v>21296061</v>
      </c>
      <c r="I147" s="21" t="s">
        <v>36</v>
      </c>
      <c r="J147" s="21" t="s">
        <v>37</v>
      </c>
      <c r="K147" s="20" t="s">
        <v>106</v>
      </c>
    </row>
    <row r="148" spans="1:11" ht="64.5" customHeight="1" x14ac:dyDescent="0.2">
      <c r="A148" s="24">
        <v>81112300</v>
      </c>
      <c r="B148" s="20" t="s">
        <v>251</v>
      </c>
      <c r="C148" s="21" t="s">
        <v>32</v>
      </c>
      <c r="D148" s="21" t="s">
        <v>221</v>
      </c>
      <c r="E148" s="22" t="s">
        <v>60</v>
      </c>
      <c r="F148" s="20" t="s">
        <v>207</v>
      </c>
      <c r="G148" s="23">
        <v>220000000</v>
      </c>
      <c r="H148" s="23">
        <v>220000000</v>
      </c>
      <c r="I148" s="21" t="s">
        <v>36</v>
      </c>
      <c r="J148" s="21" t="s">
        <v>37</v>
      </c>
      <c r="K148" s="20" t="s">
        <v>106</v>
      </c>
    </row>
    <row r="149" spans="1:11" ht="64.5" customHeight="1" x14ac:dyDescent="0.2">
      <c r="A149" s="25">
        <v>80101507</v>
      </c>
      <c r="B149" s="20" t="s">
        <v>252</v>
      </c>
      <c r="C149" s="21" t="s">
        <v>32</v>
      </c>
      <c r="D149" s="21" t="s">
        <v>98</v>
      </c>
      <c r="E149" s="22" t="s">
        <v>253</v>
      </c>
      <c r="F149" s="20" t="s">
        <v>207</v>
      </c>
      <c r="G149" s="23">
        <v>40000024</v>
      </c>
      <c r="H149" s="23">
        <v>40000024</v>
      </c>
      <c r="I149" s="21" t="s">
        <v>36</v>
      </c>
      <c r="J149" s="21" t="s">
        <v>37</v>
      </c>
      <c r="K149" s="20" t="s">
        <v>106</v>
      </c>
    </row>
    <row r="150" spans="1:11" ht="63.75" customHeight="1" x14ac:dyDescent="0.2">
      <c r="A150" s="25">
        <v>80101507</v>
      </c>
      <c r="B150" s="20" t="s">
        <v>254</v>
      </c>
      <c r="C150" s="21" t="s">
        <v>126</v>
      </c>
      <c r="D150" s="21" t="s">
        <v>98</v>
      </c>
      <c r="E150" s="22" t="s">
        <v>253</v>
      </c>
      <c r="F150" s="20" t="s">
        <v>207</v>
      </c>
      <c r="G150" s="23">
        <v>22500000</v>
      </c>
      <c r="H150" s="23">
        <v>22500000</v>
      </c>
      <c r="I150" s="21" t="s">
        <v>36</v>
      </c>
      <c r="J150" s="21" t="s">
        <v>37</v>
      </c>
      <c r="K150" s="20" t="s">
        <v>106</v>
      </c>
    </row>
    <row r="151" spans="1:11" s="32" customFormat="1" ht="63.75" customHeight="1" x14ac:dyDescent="0.2">
      <c r="A151" s="25">
        <v>81112202</v>
      </c>
      <c r="B151" s="43" t="s">
        <v>255</v>
      </c>
      <c r="C151" s="21" t="s">
        <v>126</v>
      </c>
      <c r="D151" s="21" t="s">
        <v>256</v>
      </c>
      <c r="E151" s="22" t="s">
        <v>112</v>
      </c>
      <c r="F151" s="20" t="s">
        <v>207</v>
      </c>
      <c r="G151" s="23">
        <v>2424928</v>
      </c>
      <c r="H151" s="23">
        <v>2424928</v>
      </c>
      <c r="I151" s="21" t="s">
        <v>36</v>
      </c>
      <c r="J151" s="21" t="s">
        <v>37</v>
      </c>
      <c r="K151" s="20" t="s">
        <v>106</v>
      </c>
    </row>
    <row r="152" spans="1:11" ht="100.5" customHeight="1" x14ac:dyDescent="0.2">
      <c r="A152" s="25">
        <v>43233205</v>
      </c>
      <c r="B152" s="20" t="s">
        <v>257</v>
      </c>
      <c r="C152" s="21" t="s">
        <v>40</v>
      </c>
      <c r="D152" s="21" t="s">
        <v>80</v>
      </c>
      <c r="E152" s="22" t="s">
        <v>127</v>
      </c>
      <c r="F152" s="20" t="s">
        <v>207</v>
      </c>
      <c r="G152" s="23">
        <v>259999976.25</v>
      </c>
      <c r="H152" s="23">
        <v>259999976.25</v>
      </c>
      <c r="I152" s="21" t="s">
        <v>36</v>
      </c>
      <c r="J152" s="21" t="s">
        <v>37</v>
      </c>
      <c r="K152" s="20" t="s">
        <v>106</v>
      </c>
    </row>
    <row r="153" spans="1:11" ht="93" customHeight="1" x14ac:dyDescent="0.2">
      <c r="A153" s="25">
        <v>80101600</v>
      </c>
      <c r="B153" s="20" t="s">
        <v>258</v>
      </c>
      <c r="C153" s="21" t="s">
        <v>48</v>
      </c>
      <c r="D153" s="21" t="s">
        <v>174</v>
      </c>
      <c r="E153" s="22" t="s">
        <v>231</v>
      </c>
      <c r="F153" s="20" t="s">
        <v>207</v>
      </c>
      <c r="G153" s="23">
        <v>58850000</v>
      </c>
      <c r="H153" s="23">
        <v>58850000</v>
      </c>
      <c r="I153" s="21" t="s">
        <v>36</v>
      </c>
      <c r="J153" s="21" t="s">
        <v>37</v>
      </c>
      <c r="K153" s="20" t="s">
        <v>106</v>
      </c>
    </row>
    <row r="154" spans="1:11" s="32" customFormat="1" ht="92.25" customHeight="1" x14ac:dyDescent="0.2">
      <c r="A154" s="25">
        <v>81102700</v>
      </c>
      <c r="B154" s="20" t="s">
        <v>259</v>
      </c>
      <c r="C154" s="21" t="s">
        <v>215</v>
      </c>
      <c r="D154" s="21" t="s">
        <v>260</v>
      </c>
      <c r="E154" s="22" t="s">
        <v>45</v>
      </c>
      <c r="F154" s="20" t="s">
        <v>207</v>
      </c>
      <c r="G154" s="26">
        <v>12000000</v>
      </c>
      <c r="H154" s="26">
        <v>12000000</v>
      </c>
      <c r="I154" s="21" t="s">
        <v>36</v>
      </c>
      <c r="J154" s="21" t="s">
        <v>37</v>
      </c>
      <c r="K154" s="20" t="s">
        <v>106</v>
      </c>
    </row>
    <row r="155" spans="1:11" ht="63.75" customHeight="1" x14ac:dyDescent="0.2">
      <c r="A155" s="25">
        <v>80101604</v>
      </c>
      <c r="B155" s="20" t="s">
        <v>261</v>
      </c>
      <c r="C155" s="21" t="s">
        <v>32</v>
      </c>
      <c r="D155" s="35" t="s">
        <v>228</v>
      </c>
      <c r="E155" s="22" t="s">
        <v>127</v>
      </c>
      <c r="F155" s="20" t="s">
        <v>207</v>
      </c>
      <c r="G155" s="23">
        <v>140000000</v>
      </c>
      <c r="H155" s="23">
        <v>140000000</v>
      </c>
      <c r="I155" s="21" t="s">
        <v>36</v>
      </c>
      <c r="J155" s="21" t="s">
        <v>37</v>
      </c>
      <c r="K155" s="20" t="s">
        <v>106</v>
      </c>
    </row>
    <row r="156" spans="1:11" ht="78.75" customHeight="1" x14ac:dyDescent="0.2">
      <c r="A156" s="45">
        <v>81112202</v>
      </c>
      <c r="B156" s="20" t="s">
        <v>262</v>
      </c>
      <c r="C156" s="21" t="s">
        <v>40</v>
      </c>
      <c r="D156" s="21" t="s">
        <v>44</v>
      </c>
      <c r="E156" s="22" t="s">
        <v>127</v>
      </c>
      <c r="F156" s="20" t="s">
        <v>207</v>
      </c>
      <c r="G156" s="26">
        <v>32639252</v>
      </c>
      <c r="H156" s="26">
        <v>32639252</v>
      </c>
      <c r="I156" s="21" t="s">
        <v>36</v>
      </c>
      <c r="J156" s="21" t="s">
        <v>37</v>
      </c>
      <c r="K156" s="20" t="s">
        <v>106</v>
      </c>
    </row>
    <row r="157" spans="1:11" ht="18.75" customHeight="1" x14ac:dyDescent="0.2">
      <c r="A157" s="1"/>
      <c r="B157" s="1"/>
      <c r="C157" s="1"/>
      <c r="D157" s="1"/>
      <c r="E157" s="1"/>
      <c r="F157" s="1"/>
      <c r="G157" s="59">
        <f>SUM(G19:G156)</f>
        <v>9178053683.0400009</v>
      </c>
      <c r="H157" s="59">
        <f>SUM(H19:H156)</f>
        <v>8918903035.0400009</v>
      </c>
      <c r="I157" s="1"/>
      <c r="J157" s="1"/>
      <c r="K157" s="1"/>
    </row>
    <row r="158" spans="1:11" ht="12.75" customHeight="1" x14ac:dyDescent="0.2">
      <c r="H158">
        <v>146064787</v>
      </c>
    </row>
    <row r="159" spans="1:11" ht="26.25" customHeight="1" x14ac:dyDescent="0.2">
      <c r="C159" t="s">
        <v>263</v>
      </c>
      <c r="G159" s="60"/>
    </row>
    <row r="160" spans="1:11" ht="42.75" customHeight="1" x14ac:dyDescent="0.2">
      <c r="G160" s="60"/>
    </row>
    <row r="161" spans="2:2" x14ac:dyDescent="0.2">
      <c r="B161" s="58"/>
    </row>
  </sheetData>
  <autoFilter ref="A18:K159"/>
  <hyperlinks>
    <hyperlink ref="B8" r:id="rId1"/>
    <hyperlink ref="B128"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Versión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2017-08-25T14:37:55Z</dcterms:created>
  <dcterms:modified xsi:type="dcterms:W3CDTF">2017-08-25T14:44:08Z</dcterms:modified>
</cp:coreProperties>
</file>