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aviriav\Desktop\Mis documentos\PRESUPUESTO 2018\"/>
    </mc:Choice>
  </mc:AlternateContent>
  <bookViews>
    <workbookView xWindow="0" yWindow="0" windowWidth="8700" windowHeight="4305"/>
  </bookViews>
  <sheets>
    <sheet name="Junio" sheetId="6" r:id="rId1"/>
  </sheets>
  <definedNames>
    <definedName name="_xlnm.Print_Titles" localSheetId="0">Junio!$4:$4</definedName>
  </definedNames>
  <calcPr calcId="152511"/>
</workbook>
</file>

<file path=xl/calcChain.xml><?xml version="1.0" encoding="utf-8"?>
<calcChain xmlns="http://schemas.openxmlformats.org/spreadsheetml/2006/main">
  <c r="O100" i="6" l="1"/>
  <c r="F99" i="6" l="1"/>
  <c r="N99" i="6" s="1"/>
  <c r="F98" i="6"/>
  <c r="O98" i="6" s="1"/>
  <c r="F97" i="6"/>
  <c r="N97" i="6" s="1"/>
  <c r="F96" i="6"/>
  <c r="O96" i="6" s="1"/>
  <c r="F95" i="6"/>
  <c r="N95" i="6" s="1"/>
  <c r="F94" i="6"/>
  <c r="O94" i="6" s="1"/>
  <c r="F93" i="6"/>
  <c r="N93" i="6" s="1"/>
  <c r="F92" i="6"/>
  <c r="O92" i="6" s="1"/>
  <c r="F91" i="6"/>
  <c r="N91" i="6" s="1"/>
  <c r="F90" i="6"/>
  <c r="O90" i="6" s="1"/>
  <c r="F89" i="6"/>
  <c r="N89" i="6" s="1"/>
  <c r="F88" i="6"/>
  <c r="O88" i="6" s="1"/>
  <c r="F87" i="6"/>
  <c r="N87" i="6" s="1"/>
  <c r="F86" i="6"/>
  <c r="O86" i="6" s="1"/>
  <c r="F85" i="6"/>
  <c r="N85" i="6" s="1"/>
  <c r="F84" i="6"/>
  <c r="N84" i="6" s="1"/>
  <c r="M83" i="6"/>
  <c r="L83" i="6"/>
  <c r="K83" i="6"/>
  <c r="J83" i="6"/>
  <c r="H83" i="6"/>
  <c r="G83" i="6"/>
  <c r="E83" i="6"/>
  <c r="D83" i="6"/>
  <c r="C83" i="6"/>
  <c r="F82" i="6"/>
  <c r="I82" i="6" s="1"/>
  <c r="F81" i="6"/>
  <c r="O81" i="6" s="1"/>
  <c r="F80" i="6"/>
  <c r="M79" i="6"/>
  <c r="L79" i="6"/>
  <c r="K79" i="6"/>
  <c r="J79" i="6"/>
  <c r="H79" i="6"/>
  <c r="G79" i="6"/>
  <c r="E79" i="6"/>
  <c r="D79" i="6"/>
  <c r="C79" i="6"/>
  <c r="F78" i="6"/>
  <c r="F77" i="6"/>
  <c r="F76" i="6"/>
  <c r="O76" i="6" s="1"/>
  <c r="F75" i="6"/>
  <c r="N75" i="6" s="1"/>
  <c r="F74" i="6"/>
  <c r="O74" i="6" s="1"/>
  <c r="F73" i="6"/>
  <c r="N73" i="6" s="1"/>
  <c r="F72" i="6"/>
  <c r="O72" i="6" s="1"/>
  <c r="F71" i="6"/>
  <c r="N71" i="6" s="1"/>
  <c r="F70" i="6"/>
  <c r="O70" i="6" s="1"/>
  <c r="F69" i="6"/>
  <c r="N69" i="6" s="1"/>
  <c r="F68" i="6"/>
  <c r="O68" i="6" s="1"/>
  <c r="F67" i="6"/>
  <c r="N67" i="6" s="1"/>
  <c r="F66" i="6"/>
  <c r="O66" i="6" s="1"/>
  <c r="F65" i="6"/>
  <c r="N65" i="6" s="1"/>
  <c r="F64" i="6"/>
  <c r="O64" i="6" s="1"/>
  <c r="F63" i="6"/>
  <c r="N63" i="6" s="1"/>
  <c r="F62" i="6"/>
  <c r="O62" i="6" s="1"/>
  <c r="F61" i="6"/>
  <c r="N61" i="6" s="1"/>
  <c r="F60" i="6"/>
  <c r="O60" i="6" s="1"/>
  <c r="F59" i="6"/>
  <c r="N59" i="6" s="1"/>
  <c r="F58" i="6"/>
  <c r="N58" i="6" s="1"/>
  <c r="F57" i="6"/>
  <c r="N57" i="6" s="1"/>
  <c r="F56" i="6"/>
  <c r="N56" i="6" s="1"/>
  <c r="F55" i="6"/>
  <c r="N55" i="6" s="1"/>
  <c r="F54" i="6"/>
  <c r="O54" i="6" s="1"/>
  <c r="F53" i="6"/>
  <c r="N53" i="6" s="1"/>
  <c r="F52" i="6"/>
  <c r="N52" i="6" s="1"/>
  <c r="F51" i="6"/>
  <c r="N51" i="6" s="1"/>
  <c r="F50" i="6"/>
  <c r="O50" i="6" s="1"/>
  <c r="F49" i="6"/>
  <c r="N49" i="6" s="1"/>
  <c r="F48" i="6"/>
  <c r="O48" i="6" s="1"/>
  <c r="F47" i="6"/>
  <c r="N47" i="6" s="1"/>
  <c r="F46" i="6"/>
  <c r="O46" i="6" s="1"/>
  <c r="F45" i="6"/>
  <c r="N45" i="6" s="1"/>
  <c r="F44" i="6"/>
  <c r="O44" i="6" s="1"/>
  <c r="F43" i="6"/>
  <c r="N43" i="6" s="1"/>
  <c r="F42" i="6"/>
  <c r="I42" i="6" s="1"/>
  <c r="M41" i="6"/>
  <c r="L41" i="6"/>
  <c r="K41" i="6"/>
  <c r="J41" i="6"/>
  <c r="H41" i="6"/>
  <c r="G41" i="6"/>
  <c r="E41" i="6"/>
  <c r="D41" i="6"/>
  <c r="C41" i="6"/>
  <c r="F40" i="6"/>
  <c r="N40" i="6" s="1"/>
  <c r="F39" i="6"/>
  <c r="O39" i="6" s="1"/>
  <c r="M38" i="6"/>
  <c r="L38" i="6"/>
  <c r="K38" i="6"/>
  <c r="J38" i="6"/>
  <c r="H38" i="6"/>
  <c r="G38" i="6"/>
  <c r="E38" i="6"/>
  <c r="D38" i="6"/>
  <c r="C38" i="6"/>
  <c r="F36" i="6"/>
  <c r="O36" i="6" s="1"/>
  <c r="F35" i="6"/>
  <c r="F34" i="6"/>
  <c r="N34" i="6" s="1"/>
  <c r="F33" i="6"/>
  <c r="F32" i="6"/>
  <c r="N32" i="6" s="1"/>
  <c r="F31" i="6"/>
  <c r="F30" i="6"/>
  <c r="O30" i="6" s="1"/>
  <c r="F29" i="6"/>
  <c r="F28" i="6"/>
  <c r="I28" i="6" s="1"/>
  <c r="F27" i="6"/>
  <c r="F26" i="6"/>
  <c r="I26" i="6" s="1"/>
  <c r="F25" i="6"/>
  <c r="F24" i="6"/>
  <c r="O24" i="6" s="1"/>
  <c r="F23" i="6"/>
  <c r="I23" i="6" s="1"/>
  <c r="F22" i="6"/>
  <c r="N22" i="6" s="1"/>
  <c r="F21" i="6"/>
  <c r="I21" i="6" s="1"/>
  <c r="F20" i="6"/>
  <c r="I20" i="6" s="1"/>
  <c r="F19" i="6"/>
  <c r="I19" i="6" s="1"/>
  <c r="F18" i="6"/>
  <c r="O18" i="6" s="1"/>
  <c r="F17" i="6"/>
  <c r="F16" i="6"/>
  <c r="O16" i="6" s="1"/>
  <c r="F15" i="6"/>
  <c r="I15" i="6" s="1"/>
  <c r="F14" i="6"/>
  <c r="I14" i="6" s="1"/>
  <c r="F13" i="6"/>
  <c r="I13" i="6" s="1"/>
  <c r="F12" i="6"/>
  <c r="O12" i="6" s="1"/>
  <c r="F11" i="6"/>
  <c r="F10" i="6"/>
  <c r="O10" i="6" s="1"/>
  <c r="F9" i="6"/>
  <c r="F8" i="6"/>
  <c r="N8" i="6" s="1"/>
  <c r="F7" i="6"/>
  <c r="I7" i="6" s="1"/>
  <c r="M6" i="6"/>
  <c r="L6" i="6"/>
  <c r="K6" i="6"/>
  <c r="J6" i="6"/>
  <c r="H6" i="6"/>
  <c r="G6" i="6"/>
  <c r="E6" i="6"/>
  <c r="D6" i="6"/>
  <c r="C6" i="6"/>
  <c r="O26" i="6" l="1"/>
  <c r="O20" i="6"/>
  <c r="I81" i="6"/>
  <c r="I88" i="6"/>
  <c r="E37" i="6"/>
  <c r="E5" i="6" s="1"/>
  <c r="E100" i="6" s="1"/>
  <c r="I54" i="6"/>
  <c r="O87" i="6"/>
  <c r="N94" i="6"/>
  <c r="N20" i="6"/>
  <c r="N26" i="6"/>
  <c r="O89" i="6"/>
  <c r="I56" i="6"/>
  <c r="N36" i="6"/>
  <c r="O73" i="6"/>
  <c r="O14" i="6"/>
  <c r="O8" i="6"/>
  <c r="N68" i="6"/>
  <c r="N81" i="6"/>
  <c r="N90" i="6"/>
  <c r="I36" i="6"/>
  <c r="O63" i="6"/>
  <c r="O91" i="6"/>
  <c r="J37" i="6"/>
  <c r="I58" i="6"/>
  <c r="I84" i="6"/>
  <c r="N88" i="6"/>
  <c r="K37" i="6"/>
  <c r="I50" i="6"/>
  <c r="O65" i="6"/>
  <c r="N70" i="6"/>
  <c r="N76" i="6"/>
  <c r="I92" i="6"/>
  <c r="O95" i="6"/>
  <c r="N98" i="6"/>
  <c r="I70" i="6"/>
  <c r="L37" i="6"/>
  <c r="O77" i="6"/>
  <c r="I77" i="6"/>
  <c r="I86" i="6"/>
  <c r="N92" i="6"/>
  <c r="N28" i="6"/>
  <c r="O34" i="6"/>
  <c r="C37" i="6"/>
  <c r="I46" i="6"/>
  <c r="I62" i="6"/>
  <c r="N86" i="6"/>
  <c r="I96" i="6"/>
  <c r="O99" i="6"/>
  <c r="I60" i="6"/>
  <c r="I98" i="6"/>
  <c r="D37" i="6"/>
  <c r="I52" i="6"/>
  <c r="N62" i="6"/>
  <c r="F83" i="6"/>
  <c r="N83" i="6" s="1"/>
  <c r="I90" i="6"/>
  <c r="O93" i="6"/>
  <c r="N96" i="6"/>
  <c r="I44" i="6"/>
  <c r="O85" i="6"/>
  <c r="I8" i="6"/>
  <c r="O32" i="6"/>
  <c r="N14" i="6"/>
  <c r="I48" i="6"/>
  <c r="I94" i="6"/>
  <c r="O97" i="6"/>
  <c r="O78" i="6"/>
  <c r="I78" i="6"/>
  <c r="G37" i="6"/>
  <c r="N78" i="6"/>
  <c r="N77" i="6"/>
  <c r="F41" i="6"/>
  <c r="N41" i="6" s="1"/>
  <c r="M37" i="6"/>
  <c r="O67" i="6"/>
  <c r="O45" i="6"/>
  <c r="O49" i="6"/>
  <c r="O53" i="6"/>
  <c r="O57" i="6"/>
  <c r="O61" i="6"/>
  <c r="N64" i="6"/>
  <c r="I74" i="6"/>
  <c r="I64" i="6"/>
  <c r="I68" i="6"/>
  <c r="O71" i="6"/>
  <c r="N74" i="6"/>
  <c r="I72" i="6"/>
  <c r="O75" i="6"/>
  <c r="O43" i="6"/>
  <c r="O47" i="6"/>
  <c r="O51" i="6"/>
  <c r="O55" i="6"/>
  <c r="O59" i="6"/>
  <c r="I66" i="6"/>
  <c r="O69" i="6"/>
  <c r="N72" i="6"/>
  <c r="N66" i="6"/>
  <c r="I76" i="6"/>
  <c r="O40" i="6"/>
  <c r="F38" i="6"/>
  <c r="N38" i="6" s="1"/>
  <c r="I40" i="6"/>
  <c r="O28" i="6"/>
  <c r="I32" i="6"/>
  <c r="I30" i="6"/>
  <c r="I24" i="6"/>
  <c r="N30" i="6"/>
  <c r="N24" i="6"/>
  <c r="I34" i="6"/>
  <c r="I12" i="6"/>
  <c r="I18" i="6"/>
  <c r="I22" i="6"/>
  <c r="I16" i="6"/>
  <c r="N10" i="6"/>
  <c r="N16" i="6"/>
  <c r="O22" i="6"/>
  <c r="N12" i="6"/>
  <c r="N18" i="6"/>
  <c r="I10" i="6"/>
  <c r="I27" i="6"/>
  <c r="O27" i="6"/>
  <c r="N27" i="6"/>
  <c r="N42" i="6"/>
  <c r="O42" i="6"/>
  <c r="N33" i="6"/>
  <c r="I33" i="6"/>
  <c r="O33" i="6"/>
  <c r="I31" i="6"/>
  <c r="O31" i="6"/>
  <c r="N31" i="6"/>
  <c r="O13" i="6"/>
  <c r="N13" i="6"/>
  <c r="O11" i="6"/>
  <c r="N11" i="6"/>
  <c r="O17" i="6"/>
  <c r="N17" i="6"/>
  <c r="N25" i="6"/>
  <c r="O25" i="6"/>
  <c r="I25" i="6"/>
  <c r="H37" i="6"/>
  <c r="O19" i="6"/>
  <c r="N19" i="6"/>
  <c r="I11" i="6"/>
  <c r="N9" i="6"/>
  <c r="O9" i="6"/>
  <c r="I9" i="6"/>
  <c r="I17" i="6"/>
  <c r="I35" i="6"/>
  <c r="O35" i="6"/>
  <c r="N35" i="6"/>
  <c r="F79" i="6"/>
  <c r="O79" i="6" s="1"/>
  <c r="N80" i="6"/>
  <c r="O80" i="6"/>
  <c r="I80" i="6"/>
  <c r="I79" i="6" s="1"/>
  <c r="O21" i="6"/>
  <c r="N21" i="6"/>
  <c r="F6" i="6"/>
  <c r="O7" i="6"/>
  <c r="N7" i="6"/>
  <c r="O15" i="6"/>
  <c r="N15" i="6"/>
  <c r="O23" i="6"/>
  <c r="N23" i="6"/>
  <c r="I29" i="6"/>
  <c r="O29" i="6"/>
  <c r="N29" i="6"/>
  <c r="N46" i="6"/>
  <c r="N54" i="6"/>
  <c r="O52" i="6"/>
  <c r="O58" i="6"/>
  <c r="I39" i="6"/>
  <c r="N39" i="6"/>
  <c r="I43" i="6"/>
  <c r="I45" i="6"/>
  <c r="I47" i="6"/>
  <c r="I49" i="6"/>
  <c r="I51" i="6"/>
  <c r="I53" i="6"/>
  <c r="I55" i="6"/>
  <c r="I57" i="6"/>
  <c r="I59" i="6"/>
  <c r="I61" i="6"/>
  <c r="I63" i="6"/>
  <c r="I65" i="6"/>
  <c r="I67" i="6"/>
  <c r="I69" i="6"/>
  <c r="I71" i="6"/>
  <c r="I73" i="6"/>
  <c r="I75" i="6"/>
  <c r="I85" i="6"/>
  <c r="I87" i="6"/>
  <c r="I89" i="6"/>
  <c r="I91" i="6"/>
  <c r="I93" i="6"/>
  <c r="I95" i="6"/>
  <c r="I97" i="6"/>
  <c r="I99" i="6"/>
  <c r="N44" i="6"/>
  <c r="N48" i="6"/>
  <c r="N50" i="6"/>
  <c r="N60" i="6"/>
  <c r="O56" i="6"/>
  <c r="O84" i="6"/>
  <c r="O83" i="6" l="1"/>
  <c r="M5" i="6"/>
  <c r="M100" i="6" s="1"/>
  <c r="L5" i="6"/>
  <c r="L100" i="6" s="1"/>
  <c r="K5" i="6"/>
  <c r="K100" i="6" s="1"/>
  <c r="J5" i="6"/>
  <c r="J100" i="6" s="1"/>
  <c r="I38" i="6"/>
  <c r="C5" i="6"/>
  <c r="C100" i="6" s="1"/>
  <c r="H5" i="6"/>
  <c r="H100" i="6" s="1"/>
  <c r="G5" i="6"/>
  <c r="G100" i="6" s="1"/>
  <c r="D5" i="6"/>
  <c r="D100" i="6" s="1"/>
  <c r="O41" i="6"/>
  <c r="I41" i="6"/>
  <c r="I37" i="6" s="1"/>
  <c r="O38" i="6"/>
  <c r="F37" i="6"/>
  <c r="I6" i="6"/>
  <c r="I83" i="6"/>
  <c r="N6" i="6"/>
  <c r="O6" i="6"/>
  <c r="N79" i="6"/>
  <c r="F5" i="6" l="1"/>
  <c r="O5" i="6" s="1"/>
  <c r="O37" i="6"/>
  <c r="N37" i="6"/>
  <c r="I5" i="6"/>
  <c r="I100" i="6" s="1"/>
  <c r="N5" i="6" l="1"/>
  <c r="F100" i="6"/>
  <c r="N100" i="6" s="1"/>
</calcChain>
</file>

<file path=xl/sharedStrings.xml><?xml version="1.0" encoding="utf-8"?>
<sst xmlns="http://schemas.openxmlformats.org/spreadsheetml/2006/main" count="206" uniqueCount="206">
  <si>
    <t/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</si>
  <si>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</si>
  <si>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</si>
  <si>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</si>
  <si>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</si>
  <si>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</si>
  <si>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</si>
  <si>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</si>
  <si>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</si>
  <si>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</si>
  <si>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</si>
  <si>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</si>
  <si>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</si>
  <si>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</si>
  <si>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</si>
  <si>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</si>
  <si>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</si>
  <si>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</si>
  <si>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</si>
  <si>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</si>
  <si>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</si>
  <si>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</si>
  <si>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</si>
  <si>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</si>
  <si>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</si>
  <si>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</si>
  <si>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</si>
  <si>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</si>
  <si>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</si>
  <si>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</si>
  <si>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</si>
  <si>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SUBSIDIO DE ALIMENTACION</t>
  </si>
  <si>
    <t>A-1-0-1-5-13</t>
  </si>
  <si>
    <t>AUXILIO DE TRANSPORTE</t>
  </si>
  <si>
    <t>A-1-0-1-5-14</t>
  </si>
  <si>
    <t>PRIMA DE SERVICIO</t>
  </si>
  <si>
    <t>A-1-0-1-5-15</t>
  </si>
  <si>
    <t>PRIMA DE VACACIONES</t>
  </si>
  <si>
    <t>A-1-0-1-5-16</t>
  </si>
  <si>
    <t>PRIMA DE NAVIDAD</t>
  </si>
  <si>
    <t>A-1-0-1-5-47</t>
  </si>
  <si>
    <t>PRIMA DE COORDINACION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</si>
  <si>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</si>
  <si>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</si>
  <si>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</si>
  <si>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</si>
  <si>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</si>
  <si>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</si>
  <si>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A-1-0-2-14</t>
  </si>
  <si>
    <t>REMUNERACION SERVICIOS TECNICOS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</si>
  <si>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</si>
  <si>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</si>
  <si>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</si>
  <si>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</si>
  <si>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</si>
  <si>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</si>
  <si>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</si>
  <si>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</si>
  <si>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</si>
  <si>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</si>
  <si>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</si>
  <si>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</si>
  <si>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</si>
  <si>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</si>
  <si>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</si>
  <si>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</si>
  <si>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</si>
  <si>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</si>
  <si>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</si>
  <si>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APORTES A LA ESAP</t>
  </si>
  <si>
    <t>A-1-0-5-9</t>
  </si>
  <si>
    <t>APORTES A ESCUELAS INDUSTRIALES E INSTITUTOS TECNICOS</t>
  </si>
  <si>
    <t>A-2-0-3-50-3</t>
  </si>
  <si>
    <t>IMPUESTO PREDIAL</t>
  </si>
  <si>
    <t>A-2-0-3-50-90</t>
  </si>
  <si>
    <t>OTROS IMPUESTOS</t>
  </si>
  <si>
    <t>A-2-0-4-4-1</t>
  </si>
  <si>
    <t>COMBUSTIBLE Y LUBRICANTES</t>
  </si>
  <si>
    <t>A-2-0-4-4-2</t>
  </si>
  <si>
    <t>DOTACION</t>
  </si>
  <si>
    <t>A-2-0-4-4-15</t>
  </si>
  <si>
    <t>PAPELERIA, UTILES DE ESCRITORIO Y OFICINA</t>
  </si>
  <si>
    <t>A-2-0-4-4-18</t>
  </si>
  <si>
    <t>PRODUCTOS DE CAFETERIA Y RESTAURANTE</t>
  </si>
  <si>
    <t>A-2-0-4-4-23</t>
  </si>
  <si>
    <t>OTROS MATERIALES Y SUMINISTROS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</si>
  <si>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</si>
  <si>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</si>
  <si>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</si>
  <si>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</si>
  <si>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</si>
  <si>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</si>
  <si>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</si>
  <si>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</si>
  <si>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A-2-0-4-5-9</t>
  </si>
  <si>
    <t>SERVICIO DE CAFETERIA Y RESTAURANTE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</si>
  <si>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</si>
  <si>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</si>
  <si>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</si>
  <si>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</si>
  <si>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</si>
  <si>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</si>
  <si>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</si>
  <si>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</si>
  <si>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</si>
  <si>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</si>
  <si>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</si>
  <si>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</si>
  <si>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</si>
  <si>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</si>
  <si>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</si>
  <si>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</si>
  <si>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</si>
  <si>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</si>
  <si>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</si>
  <si>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</si>
  <si>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</si>
  <si>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</si>
  <si>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</si>
  <si>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</si>
  <si>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</si>
  <si>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</si>
  <si>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</si>
  <si>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SEGUROS GENERALES</t>
  </si>
  <si>
    <t>A-2-0-4-10-2</t>
  </si>
  <si>
    <t>ARRENDAMIENTOS BIENES INMUEBLES</t>
  </si>
  <si>
    <t>A-2-0-4-11-2</t>
  </si>
  <si>
    <t>VIATICOS Y GASTOS DE VIAJE AL INTERIOR</t>
  </si>
  <si>
    <t>A-2-0-4-14</t>
  </si>
  <si>
    <t>GASTOS JUDICIALES</t>
  </si>
  <si>
    <t>A-2-0-4-21-1</t>
  </si>
  <si>
    <t>ELEMENTOS PARA BIENESTAR SOCIAL</t>
  </si>
  <si>
    <t>A-2-0-4-21-4</t>
  </si>
  <si>
    <t>SERVICIOS DE BIENESTAR SOCIAL</t>
  </si>
  <si>
    <t>A-2-0-4-21-8</t>
  </si>
  <si>
    <t>SERVICIOS PARA ESTIMULOS</t>
  </si>
  <si>
    <t>A-3-6-1-1-2</t>
  </si>
  <si>
    <t>SENTENCIAS</t>
  </si>
  <si>
    <t>C-3605-1300-1-0-1</t>
  </si>
  <si>
    <t>LOGRAR UN CLIMA Y CULTURA ORGANIZACIONAL EN LA ENTIDAD QUE BRINDE UN AMBIENTE LABORAL PROPICIO PARA EL DESEMPEÑO Y PRODUCTIVIDAD LABORAL DE LOS FUNCIONARIOS</t>
  </si>
  <si>
    <t>C-3605-1300-1-0-2</t>
  </si>
  <si>
    <t>GESTIONAR EL ENTREMANIENTO EN EL PUESTO DE TRABAJO Y PROFESIONALIZACIÓN DE LOS SERVIDORES PÚBLICOS GARANTIZANDO LA PARTICIPACIÓN EN PROGRAMAS DE FORMACIÓN Y CAPACITACIÓN.</t>
  </si>
  <si>
    <t>C-3605-1300-2-0-1</t>
  </si>
  <si>
    <t>IMPLEMENTAR Y SOSTENER LOS SISTEMAS Y DEMÁS SERVICIOS DE INFORMACIÓN QUE APOYEN LA LABOR DE IVC DE LA SUPERINTENDENCIA DEL SUBSIDIO FAMILIAR Y LOS APLICATIVOS QUE SOPORTEN SU LABOR ADMINISTRATIVA.</t>
  </si>
  <si>
    <t>C-3605-1300-2-0-2</t>
  </si>
  <si>
    <t>FORTALECER Y SOSTENER LA INFRAESTRUCTURA DE TIC NECESARIA PARA EL FUNCIONAMIENTO EFICIENTE DE LOS SERVICIOS DE TIC QUE REQUIERA LA ENTIDAD PARA CUMPLIR CON SU FUNCIÓN DE IVC.</t>
  </si>
  <si>
    <t>C-3605-1300-2-0-3</t>
  </si>
  <si>
    <t>DISEÑAR E IMPLEMENTAR PROCESOS METODOLOGÍAS E INSTRUMENTOS DE GOBERNABILIDAD DE LAS TIC PARA SU ADECUADA GESTIÓN Y SU EFICAZ APOYO A LA LABOR DE IVC.</t>
  </si>
  <si>
    <t>C-3699-1300-1-0-2</t>
  </si>
  <si>
    <t>GARANTIZAR LA FUNCIONALIDAD DE LOS SISTEMAS DE INFORMACIÓN DEL SISTEMA DE GESTIÓN DOCUMENTAL.</t>
  </si>
  <si>
    <t>C-3699-1300-2-0-1</t>
  </si>
  <si>
    <t>IMPLEMENTAR Y ACTUALIZAR LOS CANALES DE ATENCIÓN PRESENCIAL Y NO PRESENCIAL DE LA ENTIDAD.</t>
  </si>
  <si>
    <t>C-3699-1300-2-0-2</t>
  </si>
  <si>
    <t>FORTALECER LA PRESENCIA INSTITUCIONAL A NIVEL NACIONAL</t>
  </si>
  <si>
    <t>C-3699-1300-2-0-3</t>
  </si>
  <si>
    <t>ACERCAR LA ENTIDAD AL CIUDADANO A TRAVÉS DE SERVICIOS Y/O HERRAMIENTAS ACTUALIZADAS Y DE FÁCIL ACCESO.</t>
  </si>
  <si>
    <t>C-3699-1300-3-0-1</t>
  </si>
  <si>
    <t>ELABORAR DIAGRAMAR E IMPRIMIR PUBLICACIONES INSTITUCIONALES SOBRE ASPECTOS LEGALES Y NORMATIVOS DEL SUBSIDIO FAMILIAR</t>
  </si>
  <si>
    <t>C-3699-1300-3-0-2</t>
  </si>
  <si>
    <t>DIVULGAR LAS FUNCIONES DE IVC DE LA SSF ASÍ COMO LOS DERECHOS Y DEBERES DE LOS AFILIADOS FRENTE AL SISTEMA DE SUBSIDIO FAMILIAR.</t>
  </si>
  <si>
    <t>C-3699-1300-3-0-3</t>
  </si>
  <si>
    <t>ROBUSTECER LAS HERRAMIENTAS NECESARIAS PARA LA EFECTIVA EJECUCIÓN DE UNA ESTRATEGIA DE COMUNICACIÓN PARA LOS COMPONENTES DE LA ESTRATEGIA GOBIERNO EN LÍNEA RELACIONADOS CON EL ÁREA DE COMUNICACIONES (INTERACCIÓN TRANSACCIÓN Y TRANSFORMACIÓN)</t>
  </si>
  <si>
    <t>C-3699-1300-4-0-1</t>
  </si>
  <si>
    <t>IMPLEMENTAR UN MODELO DE CAMBIO INSTITUCIONAL PARA MEJORAR LA PRESTACIÓN DE SERVICIOS Y ATENCIÓN A POBLACIÓN AFILIADA DE LOS ENTES VIGILADOS POR LA SUPERSUBSIDIO.</t>
  </si>
  <si>
    <t>C-3699-1300-4-0-2</t>
  </si>
  <si>
    <t>MEJORAR LA EFECTIVIDAD DE LOS PROCESOS MISIONALES ESTRATÉGICOS Y DE APOYO Y LA DE LOS PROCEDIMIENTOS DE PLANEACIÓN EJECUCIÓN Y SEGUIMIENTO DE LA SUPERSUBSIDIO.</t>
  </si>
  <si>
    <t>C-3699-1300-4-0-3</t>
  </si>
  <si>
    <t>FORTALECER LAS CAPACIDADES DE LOS ENTES VIGILADOS EN EL DESARROLLO DE SUS COMPETENCIAS RELACIONADAS CON LAS FUNCIONES DE IVC DE LA SUPERINTENDENCIA.</t>
  </si>
  <si>
    <t>SUPERINTENDENCIA DEL SUBSIDIO FAMILIAR</t>
  </si>
  <si>
    <t>INFORME DE EJECUCION PRESUPUESTAL</t>
  </si>
  <si>
    <t>FUNCIONAMIENTO</t>
  </si>
  <si>
    <t>GASTOS DE PERSONAL</t>
  </si>
  <si>
    <t>GASTOS GENERALES</t>
  </si>
  <si>
    <t>TRANSFERENCIAS</t>
  </si>
  <si>
    <t>INVERSIÓN</t>
  </si>
  <si>
    <t>TOTALES</t>
  </si>
  <si>
    <t>A-1-0-1-10</t>
  </si>
  <si>
    <t>OTROS GASTOS PERSONALES - PREVIO CONCEPTO DGPPN</t>
  </si>
  <si>
    <t>A-2-0-3</t>
  </si>
  <si>
    <t>IMPUESTOS Y MULTAS</t>
  </si>
  <si>
    <t>A-2-0-4</t>
  </si>
  <si>
    <t>ADQUISICIÓN DE BIENES Y SERVICIOS</t>
  </si>
  <si>
    <t>A-3-2-1-1</t>
  </si>
  <si>
    <t>CUOTA DE AUDITAJE CONTRANAL</t>
  </si>
  <si>
    <t>A-3-6-3-20</t>
  </si>
  <si>
    <t>OTRAS TRANSFERENCIAS - PREVIO CONCEPTO DGPPN</t>
  </si>
  <si>
    <t>Fuente: SIIF NACIÓN</t>
  </si>
  <si>
    <t>C-3605-1300-3</t>
  </si>
  <si>
    <t>ESTUDIOS E INVESTIGACIONES DE LA SSF RELACIONADAS CON LOS SERVICIOS QUE OFRECEN LAS CCF A NIVEL NACIONAL</t>
  </si>
  <si>
    <t>COMISION NACIONAL DEL SERVICIO CIVIL</t>
  </si>
  <si>
    <t>GESTION DOCUMENTAL</t>
  </si>
  <si>
    <t>A-2-0-4-41-13-6</t>
  </si>
  <si>
    <t>A-2-0-4-41-13-13-7</t>
  </si>
  <si>
    <t>A-2-0-4-7-1</t>
  </si>
  <si>
    <t>ADQUISICION DE LIBROS Y REVISTAS</t>
  </si>
  <si>
    <t>A-2-0-4-1-6</t>
  </si>
  <si>
    <t>A-2-0-4-4-17</t>
  </si>
  <si>
    <t>A-2-0-4-5-13</t>
  </si>
  <si>
    <t>A-2-0-4-9-8</t>
  </si>
  <si>
    <t>EQUIPO DE SISTEMAS</t>
  </si>
  <si>
    <t>PRODUCTOS DE ASEO Y LIMPIEZA</t>
  </si>
  <si>
    <t>MANTENIMIENTO DE SOFTWARE</t>
  </si>
  <si>
    <t>SEGURO RESPONSABILIDAD CIVIL</t>
  </si>
  <si>
    <r>
      <t xml:space="preserve">% </t>
    </r>
    <r>
      <rPr>
        <b/>
        <sz val="8"/>
        <color theme="0"/>
        <rFont val="Calibri"/>
        <family val="2"/>
        <scheme val="minor"/>
      </rPr>
      <t>COMPROMISO</t>
    </r>
  </si>
  <si>
    <r>
      <t xml:space="preserve">% </t>
    </r>
    <r>
      <rPr>
        <b/>
        <sz val="8"/>
        <color theme="0"/>
        <rFont val="Calibri"/>
        <family val="2"/>
        <scheme val="minor"/>
      </rPr>
      <t>OBLIGADO</t>
    </r>
  </si>
  <si>
    <t>JUNIO 30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</si>
</sst>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F81BD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0">
    <xf numFmtId="0" fontId="0" fillId="0" borderId="0" xfId="0" applyFont="1" applyFill="1" applyBorder="1"/>
    <xf numFmtId="0" fontId="2" fillId="0" borderId="0" xfId="0" applyFont="1" applyFill="1" applyBorder="1" applyAlignment="1"/>
    <xf numFmtId="0" fontId="3" fillId="0" borderId="1" xfId="0" applyNumberFormat="1" applyFont="1" applyFill="1" applyBorder="1" applyAlignment="1">
      <alignment vertical="center" readingOrder="1"/>
    </xf>
    <xf numFmtId="164" fontId="3" fillId="0" borderId="1" xfId="0" applyNumberFormat="1" applyFont="1" applyFill="1" applyBorder="1" applyAlignment="1">
      <alignment horizontal="right" vertical="center" readingOrder="1"/>
    </xf>
    <xf numFmtId="0" fontId="2" fillId="0" borderId="0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vertical="center" wrapText="1" readingOrder="1"/>
    </xf>
    <xf numFmtId="0" fontId="2" fillId="0" borderId="0" xfId="0" applyFont="1" applyFill="1" applyBorder="1"/>
    <xf numFmtId="164" fontId="4" fillId="3" borderId="1" xfId="0" applyNumberFormat="1" applyFont="1" applyFill="1" applyBorder="1" applyAlignment="1">
      <alignment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vertical="center" readingOrder="1"/>
    </xf>
    <xf numFmtId="164" fontId="7" fillId="0" borderId="1" xfId="0" applyNumberFormat="1" applyFont="1" applyFill="1" applyBorder="1" applyAlignment="1">
      <alignment horizontal="right" vertical="center" readingOrder="1"/>
    </xf>
    <xf numFmtId="164" fontId="3" fillId="0" borderId="1" xfId="0" applyNumberFormat="1" applyFont="1" applyFill="1" applyBorder="1" applyAlignment="1">
      <alignment vertical="center" wrapText="1" readingOrder="1"/>
    </xf>
    <xf numFmtId="0" fontId="8" fillId="0" borderId="1" xfId="0" applyNumberFormat="1" applyFont="1" applyFill="1" applyBorder="1" applyAlignment="1">
      <alignment vertical="center" wrapText="1" readingOrder="1"/>
    </xf>
    <xf numFmtId="164" fontId="9" fillId="0" borderId="1" xfId="0" applyNumberFormat="1" applyFont="1" applyFill="1" applyBorder="1" applyAlignment="1">
      <alignment vertical="center" wrapText="1" readingOrder="1"/>
    </xf>
    <xf numFmtId="164" fontId="8" fillId="0" borderId="1" xfId="0" applyNumberFormat="1" applyFont="1" applyFill="1" applyBorder="1" applyAlignment="1">
      <alignment vertical="center" wrapText="1" readingOrder="1"/>
    </xf>
    <xf numFmtId="0" fontId="3" fillId="0" borderId="1" xfId="0" applyNumberFormat="1" applyFont="1" applyFill="1" applyBorder="1" applyAlignment="1">
      <alignment horizontal="justify" vertical="center" wrapText="1" readingOrder="1"/>
    </xf>
    <xf numFmtId="0" fontId="7" fillId="0" borderId="1" xfId="0" applyNumberFormat="1" applyFont="1" applyFill="1" applyBorder="1" applyAlignment="1">
      <alignment horizontal="justify" vertical="center" wrapText="1" readingOrder="1"/>
    </xf>
    <xf numFmtId="0" fontId="8" fillId="0" borderId="1" xfId="0" applyNumberFormat="1" applyFont="1" applyFill="1" applyBorder="1" applyAlignment="1">
      <alignment horizontal="justify" vertical="center" wrapText="1" readingOrder="1"/>
    </xf>
    <xf numFmtId="0" fontId="10" fillId="0" borderId="0" xfId="0" applyFont="1" applyFill="1" applyBorder="1"/>
    <xf numFmtId="164" fontId="7" fillId="0" borderId="1" xfId="0" applyNumberFormat="1" applyFont="1" applyFill="1" applyBorder="1" applyAlignment="1">
      <alignment vertical="center" wrapText="1" readingOrder="1"/>
    </xf>
    <xf numFmtId="164" fontId="2" fillId="0" borderId="0" xfId="0" applyNumberFormat="1" applyFont="1" applyFill="1" applyBorder="1" applyAlignment="1"/>
    <xf numFmtId="10" fontId="5" fillId="2" borderId="1" xfId="1" applyNumberFormat="1" applyFont="1" applyFill="1" applyBorder="1" applyAlignment="1">
      <alignment horizontal="right" vertical="center" wrapText="1" readingOrder="1"/>
    </xf>
    <xf numFmtId="10" fontId="4" fillId="2" borderId="1" xfId="1" applyNumberFormat="1" applyFont="1" applyFill="1" applyBorder="1" applyAlignment="1">
      <alignment horizontal="right" vertical="center" wrapText="1" readingOrder="1"/>
    </xf>
    <xf numFmtId="10" fontId="3" fillId="0" borderId="1" xfId="1" applyNumberFormat="1" applyFont="1" applyFill="1" applyBorder="1" applyAlignment="1">
      <alignment horizontal="right" vertical="center" wrapText="1" readingOrder="1"/>
    </xf>
    <xf numFmtId="0" fontId="4" fillId="2" borderId="3" xfId="0" applyNumberFormat="1" applyFont="1" applyFill="1" applyBorder="1" applyAlignment="1">
      <alignment horizontal="left" vertical="center" wrapText="1" readingOrder="1"/>
    </xf>
    <xf numFmtId="0" fontId="4" fillId="2" borderId="4" xfId="0" applyNumberFormat="1" applyFont="1" applyFill="1" applyBorder="1" applyAlignment="1">
      <alignment horizontal="left" vertical="center" wrapText="1" readingOrder="1"/>
    </xf>
    <xf numFmtId="0" fontId="1" fillId="0" borderId="0" xfId="0" applyNumberFormat="1" applyFont="1" applyFill="1" applyBorder="1" applyAlignment="1">
      <alignment horizontal="center" vertical="center" wrapText="1" readingOrder="1"/>
    </xf>
    <xf numFmtId="0" fontId="4" fillId="3" borderId="3" xfId="0" applyNumberFormat="1" applyFont="1" applyFill="1" applyBorder="1" applyAlignment="1">
      <alignment horizontal="left" vertical="center" wrapText="1" readingOrder="1"/>
    </xf>
    <xf numFmtId="0" fontId="4" fillId="3" borderId="4" xfId="0" applyNumberFormat="1" applyFont="1" applyFill="1" applyBorder="1" applyAlignment="1">
      <alignment horizontal="left" vertical="center" wrapText="1" readingOrder="1"/>
    </xf>
    <xf numFmtId="0" fontId="1" fillId="0" borderId="2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26" sqref="F26"/>
    </sheetView>
  </sheetViews>
  <sheetFormatPr baseColWidth="10" defaultRowHeight="15" x14ac:dyDescent="0.25"/>
  <cols>
    <col min="1" max="1" width="13.42578125" style="1" customWidth="1"/>
    <col min="2" max="2" width="35.7109375" style="1" customWidth="1"/>
    <col min="3" max="3" width="14.85546875" style="1" customWidth="1"/>
    <col min="4" max="5" width="14" style="1" customWidth="1"/>
    <col min="6" max="6" width="15" style="1" customWidth="1"/>
    <col min="7" max="7" width="12.7109375" style="1" customWidth="1"/>
    <col min="8" max="8" width="14.85546875" style="1" customWidth="1"/>
    <col min="9" max="9" width="14" style="1" customWidth="1"/>
    <col min="10" max="13" width="14.85546875" style="1" customWidth="1"/>
    <col min="14" max="14" width="10.5703125" style="1" customWidth="1"/>
    <col min="15" max="15" width="8" style="1" customWidth="1"/>
    <col min="16" max="16384" width="11.42578125" style="1"/>
  </cols>
  <sheetData>
    <row r="1" spans="1:15" ht="15" customHeight="1" x14ac:dyDescent="0.25">
      <c r="A1" s="29" t="s">
        <v>168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5" customHeight="1" x14ac:dyDescent="0.25">
      <c r="A2" s="29" t="s">
        <v>169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" customHeight="1" x14ac:dyDescent="0.25">
      <c r="A3" s="29" t="s">
        <v>205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s="4" customFormat="1" ht="24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203</v>
      </c>
      <c r="O4" s="8" t="s">
        <v>204</v>
      </c>
    </row>
    <row r="5" spans="1:15" s="4" customFormat="1" ht="15" customHeight="1" x14ac:dyDescent="0.25">
      <c r="A5" s="27" t="s">
        <v>170</v>
      </c>
      <c r="B5" s="28"/>
      <c r="C5" s="7">
        <f t="shared" ref="C5:M5" si="0">+C6+C37+C79</f>
        <v>26768555000</v>
      </c>
      <c r="D5" s="5">
        <f t="shared" si="0"/>
        <v>2986812242</v>
      </c>
      <c r="E5" s="5">
        <f t="shared" si="0"/>
        <v>2986812242</v>
      </c>
      <c r="F5" s="5">
        <f t="shared" si="0"/>
        <v>26768555000</v>
      </c>
      <c r="G5" s="5">
        <f t="shared" si="0"/>
        <v>732798000</v>
      </c>
      <c r="H5" s="5">
        <f t="shared" si="0"/>
        <v>22730081184.73</v>
      </c>
      <c r="I5" s="5">
        <f t="shared" si="0"/>
        <v>3305675815.27</v>
      </c>
      <c r="J5" s="5">
        <f t="shared" si="0"/>
        <v>13692361052.139999</v>
      </c>
      <c r="K5" s="5">
        <f t="shared" si="0"/>
        <v>11960681558.02</v>
      </c>
      <c r="L5" s="5">
        <f t="shared" si="0"/>
        <v>11960681558.02</v>
      </c>
      <c r="M5" s="5">
        <f t="shared" si="0"/>
        <v>11636833544.02</v>
      </c>
      <c r="N5" s="21">
        <f>+J5/F5</f>
        <v>0.51150915886718573</v>
      </c>
      <c r="O5" s="22">
        <f>+K5/F5</f>
        <v>0.44681834929154751</v>
      </c>
    </row>
    <row r="6" spans="1:15" s="4" customFormat="1" x14ac:dyDescent="0.25">
      <c r="A6" s="27" t="s">
        <v>171</v>
      </c>
      <c r="B6" s="28"/>
      <c r="C6" s="7">
        <f t="shared" ref="C6:M6" si="1">SUM(C7:C36)</f>
        <v>16071359000</v>
      </c>
      <c r="D6" s="7">
        <f t="shared" si="1"/>
        <v>403200000</v>
      </c>
      <c r="E6" s="7">
        <f t="shared" si="1"/>
        <v>54200000</v>
      </c>
      <c r="F6" s="7">
        <f t="shared" si="1"/>
        <v>16420359000</v>
      </c>
      <c r="G6" s="7">
        <f t="shared" si="1"/>
        <v>732798000</v>
      </c>
      <c r="H6" s="7">
        <f t="shared" si="1"/>
        <v>15477761000</v>
      </c>
      <c r="I6" s="7">
        <f t="shared" si="1"/>
        <v>209800000</v>
      </c>
      <c r="J6" s="7">
        <f t="shared" si="1"/>
        <v>7644370857</v>
      </c>
      <c r="K6" s="7">
        <f t="shared" si="1"/>
        <v>7231337524</v>
      </c>
      <c r="L6" s="7">
        <f t="shared" si="1"/>
        <v>7231337524</v>
      </c>
      <c r="M6" s="7">
        <f t="shared" si="1"/>
        <v>6907489510</v>
      </c>
      <c r="N6" s="21">
        <f>+J6/F6</f>
        <v>0.4655422489240339</v>
      </c>
      <c r="O6" s="22">
        <f>+K6/F6</f>
        <v>0.44038851550078778</v>
      </c>
    </row>
    <row r="7" spans="1:15" x14ac:dyDescent="0.25">
      <c r="A7" s="2" t="s">
        <v>14</v>
      </c>
      <c r="B7" s="15" t="s">
        <v>15</v>
      </c>
      <c r="C7" s="3">
        <v>7228140000</v>
      </c>
      <c r="D7" s="3">
        <v>0</v>
      </c>
      <c r="E7" s="3">
        <v>0</v>
      </c>
      <c r="F7" s="11">
        <f t="shared" ref="F7:F36" si="2">+C7+D7-E7</f>
        <v>7228140000</v>
      </c>
      <c r="G7" s="3">
        <v>0</v>
      </c>
      <c r="H7" s="3">
        <v>7228140000</v>
      </c>
      <c r="I7" s="11">
        <f>+F7-G7-H7</f>
        <v>0</v>
      </c>
      <c r="J7" s="3">
        <v>3643882133</v>
      </c>
      <c r="K7" s="3">
        <v>3643882133</v>
      </c>
      <c r="L7" s="3">
        <v>3643882133</v>
      </c>
      <c r="M7" s="3">
        <v>3643882133</v>
      </c>
      <c r="N7" s="23">
        <f>+J7/F7</f>
        <v>0.50412445428561148</v>
      </c>
      <c r="O7" s="23">
        <f>+K7/F7</f>
        <v>0.50412445428561148</v>
      </c>
    </row>
    <row r="8" spans="1:15" x14ac:dyDescent="0.25">
      <c r="A8" s="2" t="s">
        <v>16</v>
      </c>
      <c r="B8" s="15" t="s">
        <v>17</v>
      </c>
      <c r="C8" s="3">
        <v>477000000</v>
      </c>
      <c r="D8" s="3">
        <v>0</v>
      </c>
      <c r="E8" s="3">
        <v>0</v>
      </c>
      <c r="F8" s="11">
        <f t="shared" si="2"/>
        <v>477000000</v>
      </c>
      <c r="G8" s="3">
        <v>0</v>
      </c>
      <c r="H8" s="3">
        <v>477000000</v>
      </c>
      <c r="I8" s="11">
        <f t="shared" ref="I8:I36" si="3">+F8-G8-H8</f>
        <v>0</v>
      </c>
      <c r="J8" s="3">
        <v>186045876</v>
      </c>
      <c r="K8" s="3">
        <v>186045876</v>
      </c>
      <c r="L8" s="3">
        <v>186045876</v>
      </c>
      <c r="M8" s="3">
        <v>186045876</v>
      </c>
      <c r="N8" s="23">
        <f t="shared" ref="N8:N71" si="4">+J8/F8</f>
        <v>0.39003328301886792</v>
      </c>
      <c r="O8" s="23">
        <f t="shared" ref="O8:O71" si="5">+K8/F8</f>
        <v>0.39003328301886792</v>
      </c>
    </row>
    <row r="9" spans="1:15" x14ac:dyDescent="0.25">
      <c r="A9" s="2" t="s">
        <v>18</v>
      </c>
      <c r="B9" s="15" t="s">
        <v>19</v>
      </c>
      <c r="C9" s="3">
        <v>99860000</v>
      </c>
      <c r="D9" s="3">
        <v>0</v>
      </c>
      <c r="E9" s="3">
        <v>0</v>
      </c>
      <c r="F9" s="11">
        <f t="shared" si="2"/>
        <v>99860000</v>
      </c>
      <c r="G9" s="3">
        <v>0</v>
      </c>
      <c r="H9" s="3">
        <v>99860000</v>
      </c>
      <c r="I9" s="11">
        <f t="shared" si="3"/>
        <v>0</v>
      </c>
      <c r="J9" s="3">
        <v>24380257</v>
      </c>
      <c r="K9" s="3">
        <v>24380257</v>
      </c>
      <c r="L9" s="3">
        <v>24380257</v>
      </c>
      <c r="M9" s="3">
        <v>24380257</v>
      </c>
      <c r="N9" s="23">
        <f t="shared" si="4"/>
        <v>0.24414437212096934</v>
      </c>
      <c r="O9" s="23">
        <f t="shared" si="5"/>
        <v>0.24414437212096934</v>
      </c>
    </row>
    <row r="10" spans="1:15" x14ac:dyDescent="0.25">
      <c r="A10" s="2" t="s">
        <v>20</v>
      </c>
      <c r="B10" s="15" t="s">
        <v>21</v>
      </c>
      <c r="C10" s="3">
        <v>621636000</v>
      </c>
      <c r="D10" s="3">
        <v>0</v>
      </c>
      <c r="E10" s="3">
        <v>0</v>
      </c>
      <c r="F10" s="11">
        <f t="shared" si="2"/>
        <v>621636000</v>
      </c>
      <c r="G10" s="3">
        <v>0</v>
      </c>
      <c r="H10" s="3">
        <v>621636000</v>
      </c>
      <c r="I10" s="11">
        <f t="shared" si="3"/>
        <v>0</v>
      </c>
      <c r="J10" s="3">
        <v>243235941</v>
      </c>
      <c r="K10" s="3">
        <v>243235941</v>
      </c>
      <c r="L10" s="3">
        <v>243235941</v>
      </c>
      <c r="M10" s="3">
        <v>243235941</v>
      </c>
      <c r="N10" s="23">
        <f t="shared" si="4"/>
        <v>0.39128355018049149</v>
      </c>
      <c r="O10" s="23">
        <f t="shared" si="5"/>
        <v>0.39128355018049149</v>
      </c>
    </row>
    <row r="11" spans="1:15" x14ac:dyDescent="0.25">
      <c r="A11" s="2" t="s">
        <v>22</v>
      </c>
      <c r="B11" s="15" t="s">
        <v>23</v>
      </c>
      <c r="C11" s="3">
        <v>263410000</v>
      </c>
      <c r="D11" s="3">
        <v>0</v>
      </c>
      <c r="E11" s="3">
        <v>0</v>
      </c>
      <c r="F11" s="11">
        <f t="shared" si="2"/>
        <v>263410000</v>
      </c>
      <c r="G11" s="3">
        <v>0</v>
      </c>
      <c r="H11" s="3">
        <v>263410000</v>
      </c>
      <c r="I11" s="11">
        <f t="shared" si="3"/>
        <v>0</v>
      </c>
      <c r="J11" s="3">
        <v>113160055</v>
      </c>
      <c r="K11" s="3">
        <v>113160055</v>
      </c>
      <c r="L11" s="3">
        <v>113160055</v>
      </c>
      <c r="M11" s="3">
        <v>113160055</v>
      </c>
      <c r="N11" s="23">
        <f t="shared" si="4"/>
        <v>0.42959665540412284</v>
      </c>
      <c r="O11" s="23">
        <f t="shared" si="5"/>
        <v>0.42959665540412284</v>
      </c>
    </row>
    <row r="12" spans="1:15" x14ac:dyDescent="0.25">
      <c r="A12" s="2" t="s">
        <v>24</v>
      </c>
      <c r="B12" s="15" t="s">
        <v>25</v>
      </c>
      <c r="C12" s="3">
        <v>70000000</v>
      </c>
      <c r="D12" s="3">
        <v>0</v>
      </c>
      <c r="E12" s="3">
        <v>0</v>
      </c>
      <c r="F12" s="11">
        <f t="shared" si="2"/>
        <v>70000000</v>
      </c>
      <c r="G12" s="3">
        <v>0</v>
      </c>
      <c r="H12" s="3">
        <v>70000000</v>
      </c>
      <c r="I12" s="11">
        <f t="shared" si="3"/>
        <v>0</v>
      </c>
      <c r="J12" s="3">
        <v>33849257</v>
      </c>
      <c r="K12" s="3">
        <v>33849257</v>
      </c>
      <c r="L12" s="3">
        <v>33849257</v>
      </c>
      <c r="M12" s="3">
        <v>33849257</v>
      </c>
      <c r="N12" s="23">
        <f t="shared" si="4"/>
        <v>0.48356081428571429</v>
      </c>
      <c r="O12" s="23">
        <f t="shared" si="5"/>
        <v>0.48356081428571429</v>
      </c>
    </row>
    <row r="13" spans="1:15" x14ac:dyDescent="0.25">
      <c r="A13" s="2" t="s">
        <v>26</v>
      </c>
      <c r="B13" s="15" t="s">
        <v>27</v>
      </c>
      <c r="C13" s="3">
        <v>275600000</v>
      </c>
      <c r="D13" s="3">
        <v>0</v>
      </c>
      <c r="E13" s="3">
        <v>0</v>
      </c>
      <c r="F13" s="11">
        <f t="shared" si="2"/>
        <v>275600000</v>
      </c>
      <c r="G13" s="3">
        <v>0</v>
      </c>
      <c r="H13" s="3">
        <v>275600000</v>
      </c>
      <c r="I13" s="11">
        <f t="shared" si="3"/>
        <v>0</v>
      </c>
      <c r="J13" s="3">
        <v>143684546</v>
      </c>
      <c r="K13" s="3">
        <v>143684546</v>
      </c>
      <c r="L13" s="3">
        <v>143684546</v>
      </c>
      <c r="M13" s="3">
        <v>143684546</v>
      </c>
      <c r="N13" s="23">
        <f t="shared" si="4"/>
        <v>0.52135176342525402</v>
      </c>
      <c r="O13" s="23">
        <f t="shared" si="5"/>
        <v>0.52135176342525402</v>
      </c>
    </row>
    <row r="14" spans="1:15" x14ac:dyDescent="0.25">
      <c r="A14" s="2" t="s">
        <v>28</v>
      </c>
      <c r="B14" s="15" t="s">
        <v>29</v>
      </c>
      <c r="C14" s="3">
        <v>44520000</v>
      </c>
      <c r="D14" s="3">
        <v>0</v>
      </c>
      <c r="E14" s="3">
        <v>0</v>
      </c>
      <c r="F14" s="11">
        <f t="shared" si="2"/>
        <v>44520000</v>
      </c>
      <c r="G14" s="3">
        <v>0</v>
      </c>
      <c r="H14" s="3">
        <v>44520000</v>
      </c>
      <c r="I14" s="11">
        <f t="shared" si="3"/>
        <v>0</v>
      </c>
      <c r="J14" s="3">
        <v>15507408</v>
      </c>
      <c r="K14" s="3">
        <v>15507408</v>
      </c>
      <c r="L14" s="3">
        <v>15507408</v>
      </c>
      <c r="M14" s="3">
        <v>15507408</v>
      </c>
      <c r="N14" s="23">
        <f t="shared" si="4"/>
        <v>0.34832452830188682</v>
      </c>
      <c r="O14" s="23">
        <f t="shared" si="5"/>
        <v>0.34832452830188682</v>
      </c>
    </row>
    <row r="15" spans="1:15" x14ac:dyDescent="0.25">
      <c r="A15" s="2" t="s">
        <v>30</v>
      </c>
      <c r="B15" s="15" t="s">
        <v>31</v>
      </c>
      <c r="C15" s="3">
        <v>12720000</v>
      </c>
      <c r="D15" s="3">
        <v>0</v>
      </c>
      <c r="E15" s="3">
        <v>0</v>
      </c>
      <c r="F15" s="11">
        <f t="shared" si="2"/>
        <v>12720000</v>
      </c>
      <c r="G15" s="3">
        <v>0</v>
      </c>
      <c r="H15" s="3">
        <v>12720000</v>
      </c>
      <c r="I15" s="11">
        <f t="shared" si="3"/>
        <v>0</v>
      </c>
      <c r="J15" s="3">
        <v>5615849</v>
      </c>
      <c r="K15" s="3">
        <v>5615849</v>
      </c>
      <c r="L15" s="3">
        <v>5615849</v>
      </c>
      <c r="M15" s="3">
        <v>5615849</v>
      </c>
      <c r="N15" s="23">
        <f t="shared" si="4"/>
        <v>0.44149756289308179</v>
      </c>
      <c r="O15" s="23">
        <f t="shared" si="5"/>
        <v>0.44149756289308179</v>
      </c>
    </row>
    <row r="16" spans="1:15" x14ac:dyDescent="0.25">
      <c r="A16" s="2" t="s">
        <v>32</v>
      </c>
      <c r="B16" s="15" t="s">
        <v>33</v>
      </c>
      <c r="C16" s="3">
        <v>3710000</v>
      </c>
      <c r="D16" s="3">
        <v>0</v>
      </c>
      <c r="E16" s="3">
        <v>0</v>
      </c>
      <c r="F16" s="11">
        <f t="shared" si="2"/>
        <v>3710000</v>
      </c>
      <c r="G16" s="3">
        <v>0</v>
      </c>
      <c r="H16" s="3">
        <v>3710000</v>
      </c>
      <c r="I16" s="11">
        <f t="shared" si="3"/>
        <v>0</v>
      </c>
      <c r="J16" s="3">
        <v>0</v>
      </c>
      <c r="K16" s="3">
        <v>0</v>
      </c>
      <c r="L16" s="3">
        <v>0</v>
      </c>
      <c r="M16" s="3">
        <v>0</v>
      </c>
      <c r="N16" s="23">
        <f t="shared" si="4"/>
        <v>0</v>
      </c>
      <c r="O16" s="23">
        <f t="shared" si="5"/>
        <v>0</v>
      </c>
    </row>
    <row r="17" spans="1:15" x14ac:dyDescent="0.25">
      <c r="A17" s="2" t="s">
        <v>34</v>
      </c>
      <c r="B17" s="15" t="s">
        <v>35</v>
      </c>
      <c r="C17" s="3">
        <v>378950000</v>
      </c>
      <c r="D17" s="3">
        <v>0</v>
      </c>
      <c r="E17" s="3">
        <v>0</v>
      </c>
      <c r="F17" s="11">
        <f t="shared" si="2"/>
        <v>378950000</v>
      </c>
      <c r="G17" s="3">
        <v>0</v>
      </c>
      <c r="H17" s="3">
        <v>378950000</v>
      </c>
      <c r="I17" s="11">
        <f t="shared" si="3"/>
        <v>0</v>
      </c>
      <c r="J17" s="3">
        <v>329854743</v>
      </c>
      <c r="K17" s="3">
        <v>329854743</v>
      </c>
      <c r="L17" s="3">
        <v>329854743</v>
      </c>
      <c r="M17" s="3">
        <v>6006729</v>
      </c>
      <c r="N17" s="23">
        <f t="shared" si="4"/>
        <v>0.87044397150019792</v>
      </c>
      <c r="O17" s="23">
        <f t="shared" si="5"/>
        <v>0.87044397150019792</v>
      </c>
    </row>
    <row r="18" spans="1:15" x14ac:dyDescent="0.25">
      <c r="A18" s="2" t="s">
        <v>36</v>
      </c>
      <c r="B18" s="15" t="s">
        <v>37</v>
      </c>
      <c r="C18" s="3">
        <v>360690000</v>
      </c>
      <c r="D18" s="3">
        <v>0</v>
      </c>
      <c r="E18" s="3">
        <v>0</v>
      </c>
      <c r="F18" s="11">
        <f t="shared" si="2"/>
        <v>360690000</v>
      </c>
      <c r="G18" s="3">
        <v>0</v>
      </c>
      <c r="H18" s="3">
        <v>360690000</v>
      </c>
      <c r="I18" s="11">
        <f t="shared" si="3"/>
        <v>0</v>
      </c>
      <c r="J18" s="3">
        <v>130497656</v>
      </c>
      <c r="K18" s="3">
        <v>130497656</v>
      </c>
      <c r="L18" s="3">
        <v>130497656</v>
      </c>
      <c r="M18" s="3">
        <v>130497656</v>
      </c>
      <c r="N18" s="23">
        <f t="shared" si="4"/>
        <v>0.36180003881449446</v>
      </c>
      <c r="O18" s="23">
        <f t="shared" si="5"/>
        <v>0.36180003881449446</v>
      </c>
    </row>
    <row r="19" spans="1:15" x14ac:dyDescent="0.25">
      <c r="A19" s="2" t="s">
        <v>38</v>
      </c>
      <c r="B19" s="15" t="s">
        <v>39</v>
      </c>
      <c r="C19" s="3">
        <v>799600000</v>
      </c>
      <c r="D19" s="3">
        <v>0</v>
      </c>
      <c r="E19" s="3">
        <v>0</v>
      </c>
      <c r="F19" s="11">
        <f t="shared" si="2"/>
        <v>799600000</v>
      </c>
      <c r="G19" s="3">
        <v>0</v>
      </c>
      <c r="H19" s="3">
        <v>799600000</v>
      </c>
      <c r="I19" s="11">
        <f t="shared" si="3"/>
        <v>0</v>
      </c>
      <c r="J19" s="3">
        <v>1553051</v>
      </c>
      <c r="K19" s="3">
        <v>1553051</v>
      </c>
      <c r="L19" s="3">
        <v>1553051</v>
      </c>
      <c r="M19" s="3">
        <v>1553051</v>
      </c>
      <c r="N19" s="23">
        <f t="shared" si="4"/>
        <v>1.9422848924462231E-3</v>
      </c>
      <c r="O19" s="23">
        <f t="shared" si="5"/>
        <v>1.9422848924462231E-3</v>
      </c>
    </row>
    <row r="20" spans="1:15" x14ac:dyDescent="0.25">
      <c r="A20" s="2" t="s">
        <v>40</v>
      </c>
      <c r="B20" s="15" t="s">
        <v>41</v>
      </c>
      <c r="C20" s="3">
        <v>68900000</v>
      </c>
      <c r="D20" s="3">
        <v>0</v>
      </c>
      <c r="E20" s="3">
        <v>0</v>
      </c>
      <c r="F20" s="11">
        <f t="shared" si="2"/>
        <v>68900000</v>
      </c>
      <c r="G20" s="3">
        <v>0</v>
      </c>
      <c r="H20" s="3">
        <v>68900000</v>
      </c>
      <c r="I20" s="11">
        <f t="shared" si="3"/>
        <v>0</v>
      </c>
      <c r="J20" s="3">
        <v>18059841</v>
      </c>
      <c r="K20" s="3">
        <v>18059841</v>
      </c>
      <c r="L20" s="3">
        <v>18059841</v>
      </c>
      <c r="M20" s="3">
        <v>18059841</v>
      </c>
      <c r="N20" s="23">
        <f t="shared" si="4"/>
        <v>0.26211670537010162</v>
      </c>
      <c r="O20" s="23">
        <f t="shared" si="5"/>
        <v>0.26211670537010162</v>
      </c>
    </row>
    <row r="21" spans="1:15" x14ac:dyDescent="0.25">
      <c r="A21" s="2" t="s">
        <v>42</v>
      </c>
      <c r="B21" s="15" t="s">
        <v>43</v>
      </c>
      <c r="C21" s="3">
        <v>42000000</v>
      </c>
      <c r="D21" s="3">
        <v>0</v>
      </c>
      <c r="E21" s="3">
        <v>0</v>
      </c>
      <c r="F21" s="11">
        <f t="shared" si="2"/>
        <v>42000000</v>
      </c>
      <c r="G21" s="3">
        <v>0</v>
      </c>
      <c r="H21" s="3">
        <v>42000000</v>
      </c>
      <c r="I21" s="11">
        <f t="shared" si="3"/>
        <v>0</v>
      </c>
      <c r="J21" s="3">
        <v>20060987</v>
      </c>
      <c r="K21" s="3">
        <v>20060987</v>
      </c>
      <c r="L21" s="3">
        <v>20060987</v>
      </c>
      <c r="M21" s="3">
        <v>20060987</v>
      </c>
      <c r="N21" s="23">
        <f t="shared" si="4"/>
        <v>0.47764254761904762</v>
      </c>
      <c r="O21" s="23">
        <f t="shared" si="5"/>
        <v>0.47764254761904762</v>
      </c>
    </row>
    <row r="22" spans="1:15" x14ac:dyDescent="0.25">
      <c r="A22" s="2" t="s">
        <v>44</v>
      </c>
      <c r="B22" s="15" t="s">
        <v>45</v>
      </c>
      <c r="C22" s="3">
        <v>36825000</v>
      </c>
      <c r="D22" s="3">
        <v>0</v>
      </c>
      <c r="E22" s="3">
        <v>0</v>
      </c>
      <c r="F22" s="11">
        <f t="shared" si="2"/>
        <v>36825000</v>
      </c>
      <c r="G22" s="3">
        <v>0</v>
      </c>
      <c r="H22" s="3">
        <v>36825000</v>
      </c>
      <c r="I22" s="11">
        <f t="shared" si="3"/>
        <v>0</v>
      </c>
      <c r="J22" s="3">
        <v>8601975</v>
      </c>
      <c r="K22" s="3">
        <v>8601975</v>
      </c>
      <c r="L22" s="3">
        <v>8601975</v>
      </c>
      <c r="M22" s="3">
        <v>8601975</v>
      </c>
      <c r="N22" s="23">
        <f t="shared" si="4"/>
        <v>0.23359063136456212</v>
      </c>
      <c r="O22" s="23">
        <f t="shared" si="5"/>
        <v>0.23359063136456212</v>
      </c>
    </row>
    <row r="23" spans="1:15" ht="22.5" x14ac:dyDescent="0.25">
      <c r="A23" s="9" t="s">
        <v>176</v>
      </c>
      <c r="B23" s="16" t="s">
        <v>177</v>
      </c>
      <c r="C23" s="10">
        <v>732798000</v>
      </c>
      <c r="D23" s="10">
        <v>0</v>
      </c>
      <c r="E23" s="10">
        <v>0</v>
      </c>
      <c r="F23" s="10">
        <f t="shared" si="2"/>
        <v>732798000</v>
      </c>
      <c r="G23" s="10">
        <v>732798000</v>
      </c>
      <c r="H23" s="10">
        <v>0</v>
      </c>
      <c r="I23" s="19">
        <f t="shared" si="3"/>
        <v>0</v>
      </c>
      <c r="J23" s="10">
        <v>0</v>
      </c>
      <c r="K23" s="10">
        <v>0</v>
      </c>
      <c r="L23" s="10">
        <v>0</v>
      </c>
      <c r="M23" s="10">
        <v>0</v>
      </c>
      <c r="N23" s="23">
        <f t="shared" si="4"/>
        <v>0</v>
      </c>
      <c r="O23" s="23">
        <f t="shared" si="5"/>
        <v>0</v>
      </c>
    </row>
    <row r="24" spans="1:15" x14ac:dyDescent="0.25">
      <c r="A24" s="2" t="s">
        <v>46</v>
      </c>
      <c r="B24" s="15" t="s">
        <v>47</v>
      </c>
      <c r="C24" s="3">
        <v>870000000</v>
      </c>
      <c r="D24" s="3">
        <v>349000000</v>
      </c>
      <c r="E24" s="3">
        <v>54200000</v>
      </c>
      <c r="F24" s="11">
        <f t="shared" si="2"/>
        <v>1164800000</v>
      </c>
      <c r="G24" s="3">
        <v>0</v>
      </c>
      <c r="H24" s="3">
        <v>955000000</v>
      </c>
      <c r="I24" s="11">
        <f t="shared" si="3"/>
        <v>209800000</v>
      </c>
      <c r="J24" s="3">
        <v>955000000</v>
      </c>
      <c r="K24" s="3">
        <v>572406667</v>
      </c>
      <c r="L24" s="3">
        <v>572406667</v>
      </c>
      <c r="M24" s="3">
        <v>572406667</v>
      </c>
      <c r="N24" s="23">
        <f t="shared" si="4"/>
        <v>0.81988324175824179</v>
      </c>
      <c r="O24" s="23">
        <f t="shared" si="5"/>
        <v>0.49142055889423075</v>
      </c>
    </row>
    <row r="25" spans="1:15" x14ac:dyDescent="0.25">
      <c r="A25" s="2" t="s">
        <v>48</v>
      </c>
      <c r="B25" s="15" t="s">
        <v>49</v>
      </c>
      <c r="C25" s="3">
        <v>20000000</v>
      </c>
      <c r="D25" s="3">
        <v>54200000</v>
      </c>
      <c r="E25" s="3">
        <v>0</v>
      </c>
      <c r="F25" s="11">
        <f t="shared" si="2"/>
        <v>74200000</v>
      </c>
      <c r="G25" s="3">
        <v>0</v>
      </c>
      <c r="H25" s="3">
        <v>74200000</v>
      </c>
      <c r="I25" s="11">
        <f t="shared" si="3"/>
        <v>0</v>
      </c>
      <c r="J25" s="3">
        <v>74200000</v>
      </c>
      <c r="K25" s="3">
        <v>43760000</v>
      </c>
      <c r="L25" s="3">
        <v>43760000</v>
      </c>
      <c r="M25" s="3">
        <v>43760000</v>
      </c>
      <c r="N25" s="23">
        <f t="shared" si="4"/>
        <v>1</v>
      </c>
      <c r="O25" s="23">
        <f t="shared" si="5"/>
        <v>0.58975741239892188</v>
      </c>
    </row>
    <row r="26" spans="1:15" x14ac:dyDescent="0.25">
      <c r="A26" s="2" t="s">
        <v>50</v>
      </c>
      <c r="B26" s="15" t="s">
        <v>51</v>
      </c>
      <c r="C26" s="3">
        <v>415000000</v>
      </c>
      <c r="D26" s="3">
        <v>0</v>
      </c>
      <c r="E26" s="3">
        <v>0</v>
      </c>
      <c r="F26" s="11">
        <f t="shared" si="2"/>
        <v>415000000</v>
      </c>
      <c r="G26" s="3">
        <v>0</v>
      </c>
      <c r="H26" s="3">
        <v>415000000</v>
      </c>
      <c r="I26" s="11">
        <f t="shared" si="3"/>
        <v>0</v>
      </c>
      <c r="J26" s="3">
        <v>177296800</v>
      </c>
      <c r="K26" s="3">
        <v>177296800</v>
      </c>
      <c r="L26" s="3">
        <v>177296800</v>
      </c>
      <c r="M26" s="3">
        <v>177296800</v>
      </c>
      <c r="N26" s="23">
        <f t="shared" si="4"/>
        <v>0.42722120481927711</v>
      </c>
      <c r="O26" s="23">
        <f t="shared" si="5"/>
        <v>0.42722120481927711</v>
      </c>
    </row>
    <row r="27" spans="1:15" ht="22.5" x14ac:dyDescent="0.25">
      <c r="A27" s="2" t="s">
        <v>52</v>
      </c>
      <c r="B27" s="15" t="s">
        <v>53</v>
      </c>
      <c r="C27" s="3">
        <v>550000000</v>
      </c>
      <c r="D27" s="3">
        <v>0</v>
      </c>
      <c r="E27" s="3">
        <v>0</v>
      </c>
      <c r="F27" s="11">
        <f t="shared" si="2"/>
        <v>550000000</v>
      </c>
      <c r="G27" s="3">
        <v>0</v>
      </c>
      <c r="H27" s="3">
        <v>550000000</v>
      </c>
      <c r="I27" s="11">
        <f t="shared" si="3"/>
        <v>0</v>
      </c>
      <c r="J27" s="3">
        <v>247776031</v>
      </c>
      <c r="K27" s="3">
        <v>247776031</v>
      </c>
      <c r="L27" s="3">
        <v>247776031</v>
      </c>
      <c r="M27" s="3">
        <v>247776031</v>
      </c>
      <c r="N27" s="23">
        <f t="shared" si="4"/>
        <v>0.45050187454545454</v>
      </c>
      <c r="O27" s="23">
        <f t="shared" si="5"/>
        <v>0.45050187454545454</v>
      </c>
    </row>
    <row r="28" spans="1:15" x14ac:dyDescent="0.25">
      <c r="A28" s="2" t="s">
        <v>54</v>
      </c>
      <c r="B28" s="15" t="s">
        <v>55</v>
      </c>
      <c r="C28" s="3">
        <v>690000000</v>
      </c>
      <c r="D28" s="3">
        <v>0</v>
      </c>
      <c r="E28" s="3">
        <v>0</v>
      </c>
      <c r="F28" s="11">
        <f t="shared" si="2"/>
        <v>690000000</v>
      </c>
      <c r="G28" s="3">
        <v>0</v>
      </c>
      <c r="H28" s="3">
        <v>690000000</v>
      </c>
      <c r="I28" s="11">
        <f t="shared" si="3"/>
        <v>0</v>
      </c>
      <c r="J28" s="3">
        <v>344214988</v>
      </c>
      <c r="K28" s="3">
        <v>344214988</v>
      </c>
      <c r="L28" s="3">
        <v>344214988</v>
      </c>
      <c r="M28" s="3">
        <v>344214988</v>
      </c>
      <c r="N28" s="23">
        <f t="shared" si="4"/>
        <v>0.49886230144927535</v>
      </c>
      <c r="O28" s="23">
        <f t="shared" si="5"/>
        <v>0.49886230144927535</v>
      </c>
    </row>
    <row r="29" spans="1:15" x14ac:dyDescent="0.25">
      <c r="A29" s="2" t="s">
        <v>56</v>
      </c>
      <c r="B29" s="15" t="s">
        <v>57</v>
      </c>
      <c r="C29" s="3">
        <v>810000000</v>
      </c>
      <c r="D29" s="3">
        <v>0</v>
      </c>
      <c r="E29" s="3">
        <v>0</v>
      </c>
      <c r="F29" s="11">
        <f t="shared" si="2"/>
        <v>810000000</v>
      </c>
      <c r="G29" s="3">
        <v>0</v>
      </c>
      <c r="H29" s="3">
        <v>810000000</v>
      </c>
      <c r="I29" s="11">
        <f t="shared" si="3"/>
        <v>0</v>
      </c>
      <c r="J29" s="3">
        <v>395512136</v>
      </c>
      <c r="K29" s="3">
        <v>395512136</v>
      </c>
      <c r="L29" s="3">
        <v>395512136</v>
      </c>
      <c r="M29" s="3">
        <v>395512136</v>
      </c>
      <c r="N29" s="23">
        <f t="shared" si="4"/>
        <v>0.48828658765432098</v>
      </c>
      <c r="O29" s="23">
        <f t="shared" si="5"/>
        <v>0.48828658765432098</v>
      </c>
    </row>
    <row r="30" spans="1:15" ht="22.5" x14ac:dyDescent="0.25">
      <c r="A30" s="2" t="s">
        <v>58</v>
      </c>
      <c r="B30" s="15" t="s">
        <v>59</v>
      </c>
      <c r="C30" s="3">
        <v>510000000</v>
      </c>
      <c r="D30" s="3">
        <v>0</v>
      </c>
      <c r="E30" s="3">
        <v>0</v>
      </c>
      <c r="F30" s="11">
        <f t="shared" si="2"/>
        <v>510000000</v>
      </c>
      <c r="G30" s="3">
        <v>0</v>
      </c>
      <c r="H30" s="3">
        <v>510000000</v>
      </c>
      <c r="I30" s="11">
        <f t="shared" si="3"/>
        <v>0</v>
      </c>
      <c r="J30" s="3">
        <v>268098792</v>
      </c>
      <c r="K30" s="3">
        <v>268098792</v>
      </c>
      <c r="L30" s="3">
        <v>268098792</v>
      </c>
      <c r="M30" s="3">
        <v>268098792</v>
      </c>
      <c r="N30" s="23">
        <f t="shared" si="4"/>
        <v>0.52568390588235292</v>
      </c>
      <c r="O30" s="23">
        <f t="shared" si="5"/>
        <v>0.52568390588235292</v>
      </c>
    </row>
    <row r="31" spans="1:15" x14ac:dyDescent="0.25">
      <c r="A31" s="2" t="s">
        <v>60</v>
      </c>
      <c r="B31" s="15" t="s">
        <v>61</v>
      </c>
      <c r="C31" s="3">
        <v>74000000</v>
      </c>
      <c r="D31" s="3">
        <v>0</v>
      </c>
      <c r="E31" s="3">
        <v>0</v>
      </c>
      <c r="F31" s="11">
        <f t="shared" si="2"/>
        <v>74000000</v>
      </c>
      <c r="G31" s="3">
        <v>0</v>
      </c>
      <c r="H31" s="3">
        <v>74000000</v>
      </c>
      <c r="I31" s="11">
        <f t="shared" si="3"/>
        <v>0</v>
      </c>
      <c r="J31" s="3">
        <v>21199935</v>
      </c>
      <c r="K31" s="3">
        <v>21199935</v>
      </c>
      <c r="L31" s="3">
        <v>21199935</v>
      </c>
      <c r="M31" s="3">
        <v>21199935</v>
      </c>
      <c r="N31" s="23">
        <f t="shared" si="4"/>
        <v>0.28648560810810808</v>
      </c>
      <c r="O31" s="23">
        <f t="shared" si="5"/>
        <v>0.28648560810810808</v>
      </c>
    </row>
    <row r="32" spans="1:15" ht="33.75" x14ac:dyDescent="0.25">
      <c r="A32" s="2" t="s">
        <v>62</v>
      </c>
      <c r="B32" s="15" t="s">
        <v>63</v>
      </c>
      <c r="C32" s="3">
        <v>63000000</v>
      </c>
      <c r="D32" s="3">
        <v>0</v>
      </c>
      <c r="E32" s="3">
        <v>0</v>
      </c>
      <c r="F32" s="11">
        <f t="shared" si="2"/>
        <v>63000000</v>
      </c>
      <c r="G32" s="3">
        <v>0</v>
      </c>
      <c r="H32" s="3">
        <v>63000000</v>
      </c>
      <c r="I32" s="11">
        <f t="shared" si="3"/>
        <v>0</v>
      </c>
      <c r="J32" s="3">
        <v>21363600</v>
      </c>
      <c r="K32" s="3">
        <v>21363600</v>
      </c>
      <c r="L32" s="3">
        <v>21363600</v>
      </c>
      <c r="M32" s="3">
        <v>21363600</v>
      </c>
      <c r="N32" s="23">
        <f t="shared" si="4"/>
        <v>0.33910476190476191</v>
      </c>
      <c r="O32" s="23">
        <f t="shared" si="5"/>
        <v>0.33910476190476191</v>
      </c>
    </row>
    <row r="33" spans="1:15" x14ac:dyDescent="0.25">
      <c r="A33" s="2" t="s">
        <v>64</v>
      </c>
      <c r="B33" s="15" t="s">
        <v>65</v>
      </c>
      <c r="C33" s="3">
        <v>320000000</v>
      </c>
      <c r="D33" s="3">
        <v>0</v>
      </c>
      <c r="E33" s="3">
        <v>0</v>
      </c>
      <c r="F33" s="11">
        <f t="shared" si="2"/>
        <v>320000000</v>
      </c>
      <c r="G33" s="3">
        <v>0</v>
      </c>
      <c r="H33" s="3">
        <v>320000000</v>
      </c>
      <c r="I33" s="11">
        <f t="shared" si="3"/>
        <v>0</v>
      </c>
      <c r="J33" s="3">
        <v>132967100</v>
      </c>
      <c r="K33" s="3">
        <v>132967100</v>
      </c>
      <c r="L33" s="3">
        <v>132967100</v>
      </c>
      <c r="M33" s="3">
        <v>132967100</v>
      </c>
      <c r="N33" s="23">
        <f t="shared" si="4"/>
        <v>0.41552218749999997</v>
      </c>
      <c r="O33" s="23">
        <f t="shared" si="5"/>
        <v>0.41552218749999997</v>
      </c>
    </row>
    <row r="34" spans="1:15" x14ac:dyDescent="0.25">
      <c r="A34" s="2" t="s">
        <v>66</v>
      </c>
      <c r="B34" s="15" t="s">
        <v>67</v>
      </c>
      <c r="C34" s="3">
        <v>61000000</v>
      </c>
      <c r="D34" s="3">
        <v>0</v>
      </c>
      <c r="E34" s="3">
        <v>0</v>
      </c>
      <c r="F34" s="11">
        <f t="shared" si="2"/>
        <v>61000000</v>
      </c>
      <c r="G34" s="3">
        <v>0</v>
      </c>
      <c r="H34" s="3">
        <v>61000000</v>
      </c>
      <c r="I34" s="11">
        <f t="shared" si="3"/>
        <v>0</v>
      </c>
      <c r="J34" s="3">
        <v>22198200</v>
      </c>
      <c r="K34" s="3">
        <v>22198200</v>
      </c>
      <c r="L34" s="3">
        <v>22198200</v>
      </c>
      <c r="M34" s="3">
        <v>22198200</v>
      </c>
      <c r="N34" s="23">
        <f t="shared" si="4"/>
        <v>0.36390491803278691</v>
      </c>
      <c r="O34" s="23">
        <f t="shared" si="5"/>
        <v>0.36390491803278691</v>
      </c>
    </row>
    <row r="35" spans="1:15" x14ac:dyDescent="0.25">
      <c r="A35" s="2" t="s">
        <v>68</v>
      </c>
      <c r="B35" s="15" t="s">
        <v>69</v>
      </c>
      <c r="C35" s="3">
        <v>61000000</v>
      </c>
      <c r="D35" s="3">
        <v>0</v>
      </c>
      <c r="E35" s="3">
        <v>0</v>
      </c>
      <c r="F35" s="11">
        <f t="shared" si="2"/>
        <v>61000000</v>
      </c>
      <c r="G35" s="3">
        <v>0</v>
      </c>
      <c r="H35" s="3">
        <v>61000000</v>
      </c>
      <c r="I35" s="11">
        <f t="shared" si="3"/>
        <v>0</v>
      </c>
      <c r="J35" s="3">
        <v>22198000</v>
      </c>
      <c r="K35" s="3">
        <v>22198000</v>
      </c>
      <c r="L35" s="3">
        <v>22198000</v>
      </c>
      <c r="M35" s="3">
        <v>22198000</v>
      </c>
      <c r="N35" s="23">
        <f t="shared" si="4"/>
        <v>0.36390163934426228</v>
      </c>
      <c r="O35" s="23">
        <f t="shared" si="5"/>
        <v>0.36390163934426228</v>
      </c>
    </row>
    <row r="36" spans="1:15" ht="22.5" x14ac:dyDescent="0.25">
      <c r="A36" s="2" t="s">
        <v>70</v>
      </c>
      <c r="B36" s="15" t="s">
        <v>71</v>
      </c>
      <c r="C36" s="3">
        <v>111000000</v>
      </c>
      <c r="D36" s="3">
        <v>0</v>
      </c>
      <c r="E36" s="3">
        <v>0</v>
      </c>
      <c r="F36" s="11">
        <f t="shared" si="2"/>
        <v>111000000</v>
      </c>
      <c r="G36" s="3">
        <v>0</v>
      </c>
      <c r="H36" s="3">
        <v>111000000</v>
      </c>
      <c r="I36" s="11">
        <f t="shared" si="3"/>
        <v>0</v>
      </c>
      <c r="J36" s="3">
        <v>44355700</v>
      </c>
      <c r="K36" s="3">
        <v>44355700</v>
      </c>
      <c r="L36" s="3">
        <v>44355700</v>
      </c>
      <c r="M36" s="3">
        <v>44355700</v>
      </c>
      <c r="N36" s="23">
        <f t="shared" si="4"/>
        <v>0.39960090090090089</v>
      </c>
      <c r="O36" s="23">
        <f t="shared" si="5"/>
        <v>0.39960090090090089</v>
      </c>
    </row>
    <row r="37" spans="1:15" s="6" customFormat="1" x14ac:dyDescent="0.25">
      <c r="A37" s="24" t="s">
        <v>172</v>
      </c>
      <c r="B37" s="25"/>
      <c r="C37" s="5">
        <f>+C38+C41</f>
        <v>7092736000</v>
      </c>
      <c r="D37" s="5">
        <f t="shared" ref="D37:M37" si="6">+D38+D41</f>
        <v>2583612242</v>
      </c>
      <c r="E37" s="5">
        <f t="shared" si="6"/>
        <v>497612242</v>
      </c>
      <c r="F37" s="5">
        <f t="shared" si="6"/>
        <v>9178736000</v>
      </c>
      <c r="G37" s="5">
        <f t="shared" si="6"/>
        <v>0</v>
      </c>
      <c r="H37" s="5">
        <f t="shared" si="6"/>
        <v>7252210099.7299995</v>
      </c>
      <c r="I37" s="5">
        <f t="shared" si="6"/>
        <v>1926525900.27</v>
      </c>
      <c r="J37" s="5">
        <f t="shared" si="6"/>
        <v>6047880110.1399994</v>
      </c>
      <c r="K37" s="5">
        <f t="shared" si="6"/>
        <v>4729233949.0200005</v>
      </c>
      <c r="L37" s="5">
        <f t="shared" si="6"/>
        <v>4729233949.0200005</v>
      </c>
      <c r="M37" s="5">
        <f t="shared" si="6"/>
        <v>4729233949.0200005</v>
      </c>
      <c r="N37" s="21">
        <f t="shared" si="4"/>
        <v>0.65890119403586722</v>
      </c>
      <c r="O37" s="22">
        <f t="shared" si="5"/>
        <v>0.51523804029443709</v>
      </c>
    </row>
    <row r="38" spans="1:15" s="6" customFormat="1" x14ac:dyDescent="0.25">
      <c r="A38" s="12" t="s">
        <v>178</v>
      </c>
      <c r="B38" s="17" t="s">
        <v>179</v>
      </c>
      <c r="C38" s="13">
        <f>+C39+C40</f>
        <v>11330000</v>
      </c>
      <c r="D38" s="13">
        <f>+D39+D40</f>
        <v>388000</v>
      </c>
      <c r="E38" s="13">
        <f>+E39+E40</f>
        <v>388000</v>
      </c>
      <c r="F38" s="13">
        <f t="shared" ref="F38:M38" si="7">+F39+F40</f>
        <v>11330000</v>
      </c>
      <c r="G38" s="13">
        <f t="shared" si="7"/>
        <v>0</v>
      </c>
      <c r="H38" s="13">
        <f t="shared" si="7"/>
        <v>10703000</v>
      </c>
      <c r="I38" s="13">
        <f>+I39+I40</f>
        <v>627000</v>
      </c>
      <c r="J38" s="13">
        <f t="shared" si="7"/>
        <v>10703000</v>
      </c>
      <c r="K38" s="13">
        <f t="shared" si="7"/>
        <v>10703000</v>
      </c>
      <c r="L38" s="13">
        <f t="shared" si="7"/>
        <v>10703000</v>
      </c>
      <c r="M38" s="13">
        <f t="shared" si="7"/>
        <v>10703000</v>
      </c>
      <c r="N38" s="23">
        <f t="shared" si="4"/>
        <v>0.94466019417475733</v>
      </c>
      <c r="O38" s="23">
        <f t="shared" si="5"/>
        <v>0.94466019417475733</v>
      </c>
    </row>
    <row r="39" spans="1:15" x14ac:dyDescent="0.25">
      <c r="A39" s="2" t="s">
        <v>72</v>
      </c>
      <c r="B39" s="15" t="s">
        <v>73</v>
      </c>
      <c r="C39" s="3">
        <v>10700000</v>
      </c>
      <c r="D39" s="3">
        <v>194000</v>
      </c>
      <c r="E39" s="3">
        <v>194000</v>
      </c>
      <c r="F39" s="11">
        <f>+C39+D39-E39</f>
        <v>10700000</v>
      </c>
      <c r="G39" s="3">
        <v>0</v>
      </c>
      <c r="H39" s="3">
        <v>10391000</v>
      </c>
      <c r="I39" s="11">
        <f t="shared" ref="I39:I40" si="8">+F39-G39-H39</f>
        <v>309000</v>
      </c>
      <c r="J39" s="3">
        <v>10391000</v>
      </c>
      <c r="K39" s="3">
        <v>10391000</v>
      </c>
      <c r="L39" s="3">
        <v>10391000</v>
      </c>
      <c r="M39" s="3">
        <v>10391000</v>
      </c>
      <c r="N39" s="23">
        <f t="shared" si="4"/>
        <v>0.97112149532710279</v>
      </c>
      <c r="O39" s="23">
        <f t="shared" si="5"/>
        <v>0.97112149532710279</v>
      </c>
    </row>
    <row r="40" spans="1:15" x14ac:dyDescent="0.25">
      <c r="A40" s="2" t="s">
        <v>74</v>
      </c>
      <c r="B40" s="15" t="s">
        <v>75</v>
      </c>
      <c r="C40" s="3">
        <v>630000</v>
      </c>
      <c r="D40" s="3">
        <v>194000</v>
      </c>
      <c r="E40" s="3">
        <v>194000</v>
      </c>
      <c r="F40" s="11">
        <f>+C40+D40-E40</f>
        <v>630000</v>
      </c>
      <c r="G40" s="3">
        <v>0</v>
      </c>
      <c r="H40" s="3">
        <v>312000</v>
      </c>
      <c r="I40" s="11">
        <f t="shared" si="8"/>
        <v>318000</v>
      </c>
      <c r="J40" s="3">
        <v>312000</v>
      </c>
      <c r="K40" s="3">
        <v>312000</v>
      </c>
      <c r="L40" s="3">
        <v>312000</v>
      </c>
      <c r="M40" s="3">
        <v>312000</v>
      </c>
      <c r="N40" s="23">
        <f t="shared" si="4"/>
        <v>0.49523809523809526</v>
      </c>
      <c r="O40" s="23">
        <f t="shared" si="5"/>
        <v>0.49523809523809526</v>
      </c>
    </row>
    <row r="41" spans="1:15" s="6" customFormat="1" x14ac:dyDescent="0.25">
      <c r="A41" s="12" t="s">
        <v>180</v>
      </c>
      <c r="B41" s="17" t="s">
        <v>181</v>
      </c>
      <c r="C41" s="14">
        <f t="shared" ref="C41:M41" si="9">SUM(C42:C78)</f>
        <v>7081406000</v>
      </c>
      <c r="D41" s="14">
        <f t="shared" si="9"/>
        <v>2583224242</v>
      </c>
      <c r="E41" s="14">
        <f t="shared" si="9"/>
        <v>497224242</v>
      </c>
      <c r="F41" s="14">
        <f>SUM(F42:F78)</f>
        <v>9167406000</v>
      </c>
      <c r="G41" s="14">
        <f t="shared" si="9"/>
        <v>0</v>
      </c>
      <c r="H41" s="14">
        <f t="shared" si="9"/>
        <v>7241507099.7299995</v>
      </c>
      <c r="I41" s="14">
        <f t="shared" si="9"/>
        <v>1925898900.27</v>
      </c>
      <c r="J41" s="14">
        <f t="shared" si="9"/>
        <v>6037177110.1399994</v>
      </c>
      <c r="K41" s="14">
        <f t="shared" si="9"/>
        <v>4718530949.0200005</v>
      </c>
      <c r="L41" s="14">
        <f t="shared" si="9"/>
        <v>4718530949.0200005</v>
      </c>
      <c r="M41" s="14">
        <f t="shared" si="9"/>
        <v>4718530949.0200005</v>
      </c>
      <c r="N41" s="23">
        <f t="shared" si="4"/>
        <v>0.65854802439643223</v>
      </c>
      <c r="O41" s="23">
        <f t="shared" si="5"/>
        <v>0.51470731731746155</v>
      </c>
    </row>
    <row r="42" spans="1:15" x14ac:dyDescent="0.25">
      <c r="A42" s="2" t="s">
        <v>195</v>
      </c>
      <c r="B42" s="15" t="s">
        <v>199</v>
      </c>
      <c r="C42" s="3">
        <v>0</v>
      </c>
      <c r="D42" s="3">
        <v>600000000</v>
      </c>
      <c r="E42" s="3">
        <v>0</v>
      </c>
      <c r="F42" s="11">
        <f t="shared" ref="F42:F99" si="10">+C42+D42-E42</f>
        <v>600000000</v>
      </c>
      <c r="G42" s="3">
        <v>0</v>
      </c>
      <c r="H42" s="3">
        <v>0</v>
      </c>
      <c r="I42" s="11">
        <f t="shared" ref="I42:I78" si="11">+F42-G42-H42</f>
        <v>600000000</v>
      </c>
      <c r="J42" s="3">
        <v>0</v>
      </c>
      <c r="K42" s="3">
        <v>0</v>
      </c>
      <c r="L42" s="3">
        <v>0</v>
      </c>
      <c r="M42" s="3">
        <v>0</v>
      </c>
      <c r="N42" s="23">
        <f t="shared" si="4"/>
        <v>0</v>
      </c>
      <c r="O42" s="23">
        <f t="shared" si="5"/>
        <v>0</v>
      </c>
    </row>
    <row r="43" spans="1:15" x14ac:dyDescent="0.25">
      <c r="A43" s="2" t="s">
        <v>76</v>
      </c>
      <c r="B43" s="15" t="s">
        <v>77</v>
      </c>
      <c r="C43" s="3">
        <v>30000000</v>
      </c>
      <c r="D43" s="3">
        <v>0</v>
      </c>
      <c r="E43" s="3">
        <v>0</v>
      </c>
      <c r="F43" s="11">
        <f t="shared" si="10"/>
        <v>30000000</v>
      </c>
      <c r="G43" s="3">
        <v>0</v>
      </c>
      <c r="H43" s="3">
        <v>30000000</v>
      </c>
      <c r="I43" s="11">
        <f t="shared" si="11"/>
        <v>0</v>
      </c>
      <c r="J43" s="3">
        <v>30000000</v>
      </c>
      <c r="K43" s="3">
        <v>9780123</v>
      </c>
      <c r="L43" s="3">
        <v>9780123</v>
      </c>
      <c r="M43" s="3">
        <v>9780123</v>
      </c>
      <c r="N43" s="23">
        <f t="shared" si="4"/>
        <v>1</v>
      </c>
      <c r="O43" s="23">
        <f t="shared" si="5"/>
        <v>0.32600410000000002</v>
      </c>
    </row>
    <row r="44" spans="1:15" x14ac:dyDescent="0.25">
      <c r="A44" s="2" t="s">
        <v>78</v>
      </c>
      <c r="B44" s="15" t="s">
        <v>79</v>
      </c>
      <c r="C44" s="3">
        <v>6000000</v>
      </c>
      <c r="D44" s="3">
        <v>5000000</v>
      </c>
      <c r="E44" s="3">
        <v>0</v>
      </c>
      <c r="F44" s="11">
        <f t="shared" si="10"/>
        <v>11000000</v>
      </c>
      <c r="G44" s="3">
        <v>0</v>
      </c>
      <c r="H44" s="3">
        <v>2567922.25</v>
      </c>
      <c r="I44" s="11">
        <f t="shared" si="11"/>
        <v>8432077.75</v>
      </c>
      <c r="J44" s="3">
        <v>2567922.25</v>
      </c>
      <c r="K44" s="3">
        <v>0</v>
      </c>
      <c r="L44" s="3">
        <v>0</v>
      </c>
      <c r="M44" s="3">
        <v>0</v>
      </c>
      <c r="N44" s="23">
        <f t="shared" si="4"/>
        <v>0.23344747727272727</v>
      </c>
      <c r="O44" s="23">
        <f t="shared" si="5"/>
        <v>0</v>
      </c>
    </row>
    <row r="45" spans="1:15" x14ac:dyDescent="0.25">
      <c r="A45" s="2" t="s">
        <v>80</v>
      </c>
      <c r="B45" s="15" t="s">
        <v>81</v>
      </c>
      <c r="C45" s="3">
        <v>40000000</v>
      </c>
      <c r="D45" s="3">
        <v>42300000</v>
      </c>
      <c r="E45" s="3">
        <v>300000</v>
      </c>
      <c r="F45" s="11">
        <f t="shared" si="10"/>
        <v>82000000</v>
      </c>
      <c r="G45" s="3">
        <v>0</v>
      </c>
      <c r="H45" s="3">
        <v>22374800</v>
      </c>
      <c r="I45" s="11">
        <f t="shared" si="11"/>
        <v>59625200</v>
      </c>
      <c r="J45" s="3">
        <v>4374800</v>
      </c>
      <c r="K45" s="3">
        <v>376400</v>
      </c>
      <c r="L45" s="3">
        <v>376400</v>
      </c>
      <c r="M45" s="3">
        <v>376400</v>
      </c>
      <c r="N45" s="23">
        <f t="shared" si="4"/>
        <v>5.3351219512195125E-2</v>
      </c>
      <c r="O45" s="23">
        <f t="shared" si="5"/>
        <v>4.5902439024390245E-3</v>
      </c>
    </row>
    <row r="46" spans="1:15" x14ac:dyDescent="0.25">
      <c r="A46" s="2" t="s">
        <v>196</v>
      </c>
      <c r="B46" s="15" t="s">
        <v>200</v>
      </c>
      <c r="C46" s="3">
        <v>0</v>
      </c>
      <c r="D46" s="3">
        <v>1000000</v>
      </c>
      <c r="E46" s="3">
        <v>0</v>
      </c>
      <c r="F46" s="11">
        <f t="shared" si="10"/>
        <v>1000000</v>
      </c>
      <c r="G46" s="3">
        <v>0</v>
      </c>
      <c r="H46" s="3">
        <v>0</v>
      </c>
      <c r="I46" s="11">
        <f t="shared" si="11"/>
        <v>1000000</v>
      </c>
      <c r="J46" s="3">
        <v>0</v>
      </c>
      <c r="K46" s="3">
        <v>0</v>
      </c>
      <c r="L46" s="3">
        <v>0</v>
      </c>
      <c r="M46" s="3">
        <v>0</v>
      </c>
      <c r="N46" s="23">
        <f t="shared" si="4"/>
        <v>0</v>
      </c>
      <c r="O46" s="23">
        <f t="shared" si="5"/>
        <v>0</v>
      </c>
    </row>
    <row r="47" spans="1:15" x14ac:dyDescent="0.25">
      <c r="A47" s="2" t="s">
        <v>82</v>
      </c>
      <c r="B47" s="15" t="s">
        <v>83</v>
      </c>
      <c r="C47" s="3">
        <v>1000000</v>
      </c>
      <c r="D47" s="3">
        <v>1000000</v>
      </c>
      <c r="E47" s="3">
        <v>0</v>
      </c>
      <c r="F47" s="11">
        <f t="shared" si="10"/>
        <v>2000000</v>
      </c>
      <c r="G47" s="3">
        <v>0</v>
      </c>
      <c r="H47" s="3">
        <v>0</v>
      </c>
      <c r="I47" s="11">
        <f t="shared" si="11"/>
        <v>2000000</v>
      </c>
      <c r="J47" s="3">
        <v>0</v>
      </c>
      <c r="K47" s="3">
        <v>0</v>
      </c>
      <c r="L47" s="3">
        <v>0</v>
      </c>
      <c r="M47" s="3">
        <v>0</v>
      </c>
      <c r="N47" s="23">
        <f t="shared" si="4"/>
        <v>0</v>
      </c>
      <c r="O47" s="23">
        <f t="shared" si="5"/>
        <v>0</v>
      </c>
    </row>
    <row r="48" spans="1:15" x14ac:dyDescent="0.25">
      <c r="A48" s="2" t="s">
        <v>84</v>
      </c>
      <c r="B48" s="15" t="s">
        <v>85</v>
      </c>
      <c r="C48" s="3">
        <v>2000000</v>
      </c>
      <c r="D48" s="3">
        <v>8000000</v>
      </c>
      <c r="E48" s="3">
        <v>0</v>
      </c>
      <c r="F48" s="11">
        <f t="shared" si="10"/>
        <v>10000000</v>
      </c>
      <c r="G48" s="3">
        <v>0</v>
      </c>
      <c r="H48" s="3">
        <v>3642812</v>
      </c>
      <c r="I48" s="11">
        <f t="shared" si="11"/>
        <v>6357188</v>
      </c>
      <c r="J48" s="3">
        <v>3642812</v>
      </c>
      <c r="K48" s="3">
        <v>3642812</v>
      </c>
      <c r="L48" s="3">
        <v>3642812</v>
      </c>
      <c r="M48" s="3">
        <v>3642812</v>
      </c>
      <c r="N48" s="23">
        <f t="shared" si="4"/>
        <v>0.36428120000000003</v>
      </c>
      <c r="O48" s="23">
        <f t="shared" si="5"/>
        <v>0.36428120000000003</v>
      </c>
    </row>
    <row r="49" spans="1:15" ht="22.5" x14ac:dyDescent="0.25">
      <c r="A49" s="2" t="s">
        <v>86</v>
      </c>
      <c r="B49" s="15" t="s">
        <v>87</v>
      </c>
      <c r="C49" s="3">
        <v>2000000</v>
      </c>
      <c r="D49" s="3">
        <v>8000000</v>
      </c>
      <c r="E49" s="3">
        <v>0</v>
      </c>
      <c r="F49" s="11">
        <f t="shared" si="10"/>
        <v>10000000</v>
      </c>
      <c r="G49" s="3">
        <v>0</v>
      </c>
      <c r="H49" s="3">
        <v>0</v>
      </c>
      <c r="I49" s="11">
        <f t="shared" si="11"/>
        <v>10000000</v>
      </c>
      <c r="J49" s="3">
        <v>0</v>
      </c>
      <c r="K49" s="3">
        <v>0</v>
      </c>
      <c r="L49" s="3">
        <v>0</v>
      </c>
      <c r="M49" s="3">
        <v>0</v>
      </c>
      <c r="N49" s="23">
        <f t="shared" si="4"/>
        <v>0</v>
      </c>
      <c r="O49" s="23">
        <f t="shared" si="5"/>
        <v>0</v>
      </c>
    </row>
    <row r="50" spans="1:15" ht="22.5" x14ac:dyDescent="0.25">
      <c r="A50" s="2" t="s">
        <v>88</v>
      </c>
      <c r="B50" s="15" t="s">
        <v>89</v>
      </c>
      <c r="C50" s="3">
        <v>232600000</v>
      </c>
      <c r="D50" s="3">
        <v>40400000</v>
      </c>
      <c r="E50" s="3">
        <v>3000000</v>
      </c>
      <c r="F50" s="11">
        <f t="shared" si="10"/>
        <v>270000000</v>
      </c>
      <c r="G50" s="3">
        <v>0</v>
      </c>
      <c r="H50" s="3">
        <v>212520000</v>
      </c>
      <c r="I50" s="11">
        <f t="shared" si="11"/>
        <v>57480000</v>
      </c>
      <c r="J50" s="3">
        <v>212520000</v>
      </c>
      <c r="K50" s="3">
        <v>96600000</v>
      </c>
      <c r="L50" s="3">
        <v>96600000</v>
      </c>
      <c r="M50" s="3">
        <v>96600000</v>
      </c>
      <c r="N50" s="23">
        <f t="shared" si="4"/>
        <v>0.78711111111111109</v>
      </c>
      <c r="O50" s="23">
        <f t="shared" si="5"/>
        <v>0.35777777777777775</v>
      </c>
    </row>
    <row r="51" spans="1:15" ht="22.5" x14ac:dyDescent="0.25">
      <c r="A51" s="2" t="s">
        <v>90</v>
      </c>
      <c r="B51" s="15" t="s">
        <v>91</v>
      </c>
      <c r="C51" s="3">
        <v>30000000</v>
      </c>
      <c r="D51" s="3">
        <v>3000000</v>
      </c>
      <c r="E51" s="3">
        <v>0</v>
      </c>
      <c r="F51" s="11">
        <f t="shared" si="10"/>
        <v>33000000</v>
      </c>
      <c r="G51" s="3">
        <v>0</v>
      </c>
      <c r="H51" s="3">
        <v>26585862.41</v>
      </c>
      <c r="I51" s="11">
        <f t="shared" si="11"/>
        <v>6414137.5899999999</v>
      </c>
      <c r="J51" s="3">
        <v>26585862.41</v>
      </c>
      <c r="K51" s="3">
        <v>9354373.4100000001</v>
      </c>
      <c r="L51" s="3">
        <v>9354373.4100000001</v>
      </c>
      <c r="M51" s="3">
        <v>9354373.4100000001</v>
      </c>
      <c r="N51" s="23">
        <f t="shared" si="4"/>
        <v>0.80563219424242427</v>
      </c>
      <c r="O51" s="23">
        <f t="shared" si="5"/>
        <v>0.28346586090909093</v>
      </c>
    </row>
    <row r="52" spans="1:15" x14ac:dyDescent="0.25">
      <c r="A52" s="2" t="s">
        <v>92</v>
      </c>
      <c r="B52" s="15" t="s">
        <v>93</v>
      </c>
      <c r="C52" s="3">
        <v>250000000</v>
      </c>
      <c r="D52" s="3">
        <v>22000000</v>
      </c>
      <c r="E52" s="3">
        <v>0</v>
      </c>
      <c r="F52" s="11">
        <f t="shared" si="10"/>
        <v>272000000</v>
      </c>
      <c r="G52" s="3">
        <v>0</v>
      </c>
      <c r="H52" s="3">
        <v>247101346.06999999</v>
      </c>
      <c r="I52" s="11">
        <f t="shared" si="11"/>
        <v>24898653.930000007</v>
      </c>
      <c r="J52" s="3">
        <v>247101346.06999999</v>
      </c>
      <c r="K52" s="3">
        <v>118996151.51000001</v>
      </c>
      <c r="L52" s="3">
        <v>118996151.51000001</v>
      </c>
      <c r="M52" s="3">
        <v>118996151.51000001</v>
      </c>
      <c r="N52" s="23">
        <f t="shared" si="4"/>
        <v>0.90846083113970588</v>
      </c>
      <c r="O52" s="23">
        <f t="shared" si="5"/>
        <v>0.43748585113970589</v>
      </c>
    </row>
    <row r="53" spans="1:15" x14ac:dyDescent="0.25">
      <c r="A53" s="2" t="s">
        <v>94</v>
      </c>
      <c r="B53" s="15" t="s">
        <v>95</v>
      </c>
      <c r="C53" s="3">
        <v>4000000</v>
      </c>
      <c r="D53" s="3">
        <v>8000000</v>
      </c>
      <c r="E53" s="3">
        <v>0</v>
      </c>
      <c r="F53" s="11">
        <f t="shared" si="10"/>
        <v>12000000</v>
      </c>
      <c r="G53" s="3">
        <v>0</v>
      </c>
      <c r="H53" s="3">
        <v>1337686</v>
      </c>
      <c r="I53" s="11">
        <f t="shared" si="11"/>
        <v>10662314</v>
      </c>
      <c r="J53" s="3">
        <v>1337686</v>
      </c>
      <c r="K53" s="3">
        <v>1337686</v>
      </c>
      <c r="L53" s="3">
        <v>1337686</v>
      </c>
      <c r="M53" s="3">
        <v>1337686</v>
      </c>
      <c r="N53" s="23">
        <f t="shared" si="4"/>
        <v>0.11147383333333333</v>
      </c>
      <c r="O53" s="23">
        <f t="shared" si="5"/>
        <v>0.11147383333333333</v>
      </c>
    </row>
    <row r="54" spans="1:15" x14ac:dyDescent="0.25">
      <c r="A54" s="2" t="s">
        <v>96</v>
      </c>
      <c r="B54" s="15" t="s">
        <v>97</v>
      </c>
      <c r="C54" s="3">
        <v>120000000</v>
      </c>
      <c r="D54" s="3">
        <v>11000000</v>
      </c>
      <c r="E54" s="3">
        <v>0</v>
      </c>
      <c r="F54" s="11">
        <f t="shared" si="10"/>
        <v>131000000</v>
      </c>
      <c r="G54" s="3">
        <v>0</v>
      </c>
      <c r="H54" s="3">
        <v>95494986</v>
      </c>
      <c r="I54" s="11">
        <f t="shared" si="11"/>
        <v>35505014</v>
      </c>
      <c r="J54" s="3">
        <v>95494986</v>
      </c>
      <c r="K54" s="3">
        <v>64798662</v>
      </c>
      <c r="L54" s="3">
        <v>64798662</v>
      </c>
      <c r="M54" s="3">
        <v>64798662</v>
      </c>
      <c r="N54" s="23">
        <f t="shared" si="4"/>
        <v>0.72896935877862601</v>
      </c>
      <c r="O54" s="23">
        <f t="shared" si="5"/>
        <v>0.49464627480916029</v>
      </c>
    </row>
    <row r="55" spans="1:15" x14ac:dyDescent="0.25">
      <c r="A55" s="2" t="s">
        <v>98</v>
      </c>
      <c r="B55" s="15" t="s">
        <v>99</v>
      </c>
      <c r="C55" s="3">
        <v>2000000</v>
      </c>
      <c r="D55" s="3">
        <v>5000000</v>
      </c>
      <c r="E55" s="3">
        <v>0</v>
      </c>
      <c r="F55" s="11">
        <f t="shared" si="10"/>
        <v>7000000</v>
      </c>
      <c r="G55" s="3">
        <v>0</v>
      </c>
      <c r="H55" s="3">
        <v>2000000</v>
      </c>
      <c r="I55" s="11">
        <f t="shared" si="11"/>
        <v>5000000</v>
      </c>
      <c r="J55" s="3">
        <v>2000000</v>
      </c>
      <c r="K55" s="3">
        <v>2000000</v>
      </c>
      <c r="L55" s="3">
        <v>2000000</v>
      </c>
      <c r="M55" s="3">
        <v>2000000</v>
      </c>
      <c r="N55" s="23">
        <f t="shared" si="4"/>
        <v>0.2857142857142857</v>
      </c>
      <c r="O55" s="23">
        <f t="shared" si="5"/>
        <v>0.2857142857142857</v>
      </c>
    </row>
    <row r="56" spans="1:15" x14ac:dyDescent="0.25">
      <c r="A56" s="2" t="s">
        <v>197</v>
      </c>
      <c r="B56" s="15" t="s">
        <v>201</v>
      </c>
      <c r="C56" s="3">
        <v>0</v>
      </c>
      <c r="D56" s="3">
        <v>60000000</v>
      </c>
      <c r="E56" s="3">
        <v>0</v>
      </c>
      <c r="F56" s="11">
        <f t="shared" si="10"/>
        <v>60000000</v>
      </c>
      <c r="G56" s="3">
        <v>0</v>
      </c>
      <c r="H56" s="3">
        <v>0</v>
      </c>
      <c r="I56" s="11">
        <f t="shared" si="11"/>
        <v>60000000</v>
      </c>
      <c r="J56" s="3">
        <v>0</v>
      </c>
      <c r="K56" s="3">
        <v>0</v>
      </c>
      <c r="L56" s="3">
        <v>0</v>
      </c>
      <c r="M56" s="3">
        <v>0</v>
      </c>
      <c r="N56" s="23">
        <f t="shared" si="4"/>
        <v>0</v>
      </c>
      <c r="O56" s="23">
        <f t="shared" si="5"/>
        <v>0</v>
      </c>
    </row>
    <row r="57" spans="1:15" x14ac:dyDescent="0.25">
      <c r="A57" s="2" t="s">
        <v>100</v>
      </c>
      <c r="B57" s="15" t="s">
        <v>101</v>
      </c>
      <c r="C57" s="3">
        <v>23400000</v>
      </c>
      <c r="D57" s="3">
        <v>3100000</v>
      </c>
      <c r="E57" s="3">
        <v>0</v>
      </c>
      <c r="F57" s="11">
        <f t="shared" si="10"/>
        <v>26500000</v>
      </c>
      <c r="G57" s="3">
        <v>0</v>
      </c>
      <c r="H57" s="3">
        <v>23635685</v>
      </c>
      <c r="I57" s="11">
        <f t="shared" si="11"/>
        <v>2864315</v>
      </c>
      <c r="J57" s="3">
        <v>23635685</v>
      </c>
      <c r="K57" s="3">
        <v>6593650</v>
      </c>
      <c r="L57" s="3">
        <v>6593650</v>
      </c>
      <c r="M57" s="3">
        <v>6593650</v>
      </c>
      <c r="N57" s="23">
        <f t="shared" si="4"/>
        <v>0.89191264150943395</v>
      </c>
      <c r="O57" s="23">
        <f t="shared" si="5"/>
        <v>0.24881698113207548</v>
      </c>
    </row>
    <row r="58" spans="1:15" x14ac:dyDescent="0.25">
      <c r="A58" s="2" t="s">
        <v>102</v>
      </c>
      <c r="B58" s="15" t="s">
        <v>103</v>
      </c>
      <c r="C58" s="3">
        <v>37000000</v>
      </c>
      <c r="D58" s="3">
        <v>27887804</v>
      </c>
      <c r="E58" s="3">
        <v>0</v>
      </c>
      <c r="F58" s="11">
        <f t="shared" si="10"/>
        <v>64887804</v>
      </c>
      <c r="G58" s="3">
        <v>0</v>
      </c>
      <c r="H58" s="3">
        <v>41075783</v>
      </c>
      <c r="I58" s="11">
        <f t="shared" si="11"/>
        <v>23812021</v>
      </c>
      <c r="J58" s="3">
        <v>41075783</v>
      </c>
      <c r="K58" s="3">
        <v>30468701.690000001</v>
      </c>
      <c r="L58" s="3">
        <v>30468701.690000001</v>
      </c>
      <c r="M58" s="3">
        <v>30468701.690000001</v>
      </c>
      <c r="N58" s="23">
        <f t="shared" si="4"/>
        <v>0.63302778747143296</v>
      </c>
      <c r="O58" s="23">
        <f t="shared" si="5"/>
        <v>0.46955976025941643</v>
      </c>
    </row>
    <row r="59" spans="1:15" x14ac:dyDescent="0.25">
      <c r="A59" s="2" t="s">
        <v>104</v>
      </c>
      <c r="B59" s="15" t="s">
        <v>105</v>
      </c>
      <c r="C59" s="3">
        <v>600000000</v>
      </c>
      <c r="D59" s="3">
        <v>232000000</v>
      </c>
      <c r="E59" s="3">
        <v>0</v>
      </c>
      <c r="F59" s="11">
        <f t="shared" si="10"/>
        <v>832000000</v>
      </c>
      <c r="G59" s="3">
        <v>0</v>
      </c>
      <c r="H59" s="3">
        <v>718527975</v>
      </c>
      <c r="I59" s="11">
        <f t="shared" si="11"/>
        <v>113472025</v>
      </c>
      <c r="J59" s="3">
        <v>718527975</v>
      </c>
      <c r="K59" s="3">
        <v>210834642</v>
      </c>
      <c r="L59" s="3">
        <v>210834642</v>
      </c>
      <c r="M59" s="3">
        <v>210834642</v>
      </c>
      <c r="N59" s="23">
        <f t="shared" si="4"/>
        <v>0.86361535456730765</v>
      </c>
      <c r="O59" s="23">
        <f t="shared" si="5"/>
        <v>0.25340702163461537</v>
      </c>
    </row>
    <row r="60" spans="1:15" x14ac:dyDescent="0.25">
      <c r="A60" s="2" t="s">
        <v>106</v>
      </c>
      <c r="B60" s="15" t="s">
        <v>107</v>
      </c>
      <c r="C60" s="3">
        <v>1000000</v>
      </c>
      <c r="D60" s="3">
        <v>0</v>
      </c>
      <c r="E60" s="3">
        <v>0</v>
      </c>
      <c r="F60" s="11">
        <f t="shared" si="10"/>
        <v>1000000</v>
      </c>
      <c r="G60" s="3">
        <v>0</v>
      </c>
      <c r="H60" s="3">
        <v>385000</v>
      </c>
      <c r="I60" s="11">
        <f t="shared" si="11"/>
        <v>615000</v>
      </c>
      <c r="J60" s="3">
        <v>385000</v>
      </c>
      <c r="K60" s="3">
        <v>385000</v>
      </c>
      <c r="L60" s="3">
        <v>385000</v>
      </c>
      <c r="M60" s="3">
        <v>385000</v>
      </c>
      <c r="N60" s="23">
        <f t="shared" si="4"/>
        <v>0.38500000000000001</v>
      </c>
      <c r="O60" s="23">
        <f t="shared" si="5"/>
        <v>0.38500000000000001</v>
      </c>
    </row>
    <row r="61" spans="1:15" x14ac:dyDescent="0.25">
      <c r="A61" s="2" t="s">
        <v>193</v>
      </c>
      <c r="B61" s="15" t="s">
        <v>194</v>
      </c>
      <c r="C61" s="3">
        <v>0</v>
      </c>
      <c r="D61" s="3">
        <v>300000</v>
      </c>
      <c r="E61" s="3">
        <v>0</v>
      </c>
      <c r="F61" s="11">
        <f t="shared" si="10"/>
        <v>300000</v>
      </c>
      <c r="G61" s="3">
        <v>0</v>
      </c>
      <c r="H61" s="3">
        <v>63000</v>
      </c>
      <c r="I61" s="11">
        <f t="shared" si="11"/>
        <v>237000</v>
      </c>
      <c r="J61" s="3">
        <v>63000</v>
      </c>
      <c r="K61" s="3">
        <v>63000</v>
      </c>
      <c r="L61" s="3">
        <v>63000</v>
      </c>
      <c r="M61" s="3">
        <v>63000</v>
      </c>
      <c r="N61" s="23">
        <f t="shared" si="4"/>
        <v>0.21</v>
      </c>
      <c r="O61" s="23">
        <f t="shared" si="5"/>
        <v>0.21</v>
      </c>
    </row>
    <row r="62" spans="1:15" x14ac:dyDescent="0.25">
      <c r="A62" s="2" t="s">
        <v>108</v>
      </c>
      <c r="B62" s="15" t="s">
        <v>109</v>
      </c>
      <c r="C62" s="3">
        <v>10000000</v>
      </c>
      <c r="D62" s="3">
        <v>0</v>
      </c>
      <c r="E62" s="3">
        <v>0</v>
      </c>
      <c r="F62" s="11">
        <f t="shared" si="10"/>
        <v>10000000</v>
      </c>
      <c r="G62" s="3">
        <v>0</v>
      </c>
      <c r="H62" s="3">
        <v>0</v>
      </c>
      <c r="I62" s="11">
        <f t="shared" si="11"/>
        <v>10000000</v>
      </c>
      <c r="J62" s="3">
        <v>0</v>
      </c>
      <c r="K62" s="3">
        <v>0</v>
      </c>
      <c r="L62" s="3">
        <v>0</v>
      </c>
      <c r="M62" s="3">
        <v>0</v>
      </c>
      <c r="N62" s="23">
        <f t="shared" si="4"/>
        <v>0</v>
      </c>
      <c r="O62" s="23">
        <f t="shared" si="5"/>
        <v>0</v>
      </c>
    </row>
    <row r="63" spans="1:15" x14ac:dyDescent="0.25">
      <c r="A63" s="2" t="s">
        <v>110</v>
      </c>
      <c r="B63" s="15" t="s">
        <v>111</v>
      </c>
      <c r="C63" s="3">
        <v>10000000</v>
      </c>
      <c r="D63" s="3">
        <v>3000000</v>
      </c>
      <c r="E63" s="3">
        <v>0</v>
      </c>
      <c r="F63" s="11">
        <f t="shared" si="10"/>
        <v>13000000</v>
      </c>
      <c r="G63" s="3">
        <v>0</v>
      </c>
      <c r="H63" s="3">
        <v>10608443</v>
      </c>
      <c r="I63" s="11">
        <f t="shared" si="11"/>
        <v>2391557</v>
      </c>
      <c r="J63" s="3">
        <v>10608443</v>
      </c>
      <c r="K63" s="3">
        <v>1531343</v>
      </c>
      <c r="L63" s="3">
        <v>1531343</v>
      </c>
      <c r="M63" s="3">
        <v>1531343</v>
      </c>
      <c r="N63" s="23">
        <f t="shared" si="4"/>
        <v>0.81603407692307695</v>
      </c>
      <c r="O63" s="23">
        <f t="shared" si="5"/>
        <v>0.11779561538461539</v>
      </c>
    </row>
    <row r="64" spans="1:15" x14ac:dyDescent="0.25">
      <c r="A64" s="2" t="s">
        <v>112</v>
      </c>
      <c r="B64" s="15" t="s">
        <v>113</v>
      </c>
      <c r="C64" s="3">
        <v>15000000</v>
      </c>
      <c r="D64" s="3">
        <v>10000000</v>
      </c>
      <c r="E64" s="3">
        <v>0</v>
      </c>
      <c r="F64" s="11">
        <f t="shared" si="10"/>
        <v>25000000</v>
      </c>
      <c r="G64" s="3">
        <v>0</v>
      </c>
      <c r="H64" s="3">
        <v>15000000</v>
      </c>
      <c r="I64" s="11">
        <f t="shared" si="11"/>
        <v>10000000</v>
      </c>
      <c r="J64" s="3">
        <v>7948999</v>
      </c>
      <c r="K64" s="3">
        <v>7948999</v>
      </c>
      <c r="L64" s="3">
        <v>7948999</v>
      </c>
      <c r="M64" s="3">
        <v>7948999</v>
      </c>
      <c r="N64" s="23">
        <f t="shared" si="4"/>
        <v>0.31795995999999999</v>
      </c>
      <c r="O64" s="23">
        <f t="shared" si="5"/>
        <v>0.31795995999999999</v>
      </c>
    </row>
    <row r="65" spans="1:15" x14ac:dyDescent="0.25">
      <c r="A65" s="2" t="s">
        <v>114</v>
      </c>
      <c r="B65" s="15" t="s">
        <v>115</v>
      </c>
      <c r="C65" s="3">
        <v>65000000</v>
      </c>
      <c r="D65" s="3">
        <v>10000000</v>
      </c>
      <c r="E65" s="3">
        <v>0</v>
      </c>
      <c r="F65" s="11">
        <f t="shared" si="10"/>
        <v>75000000</v>
      </c>
      <c r="G65" s="3">
        <v>0</v>
      </c>
      <c r="H65" s="3">
        <v>65000000</v>
      </c>
      <c r="I65" s="11">
        <f t="shared" si="11"/>
        <v>10000000</v>
      </c>
      <c r="J65" s="3">
        <v>34220820</v>
      </c>
      <c r="K65" s="3">
        <v>34220820</v>
      </c>
      <c r="L65" s="3">
        <v>34220820</v>
      </c>
      <c r="M65" s="3">
        <v>34220820</v>
      </c>
      <c r="N65" s="23">
        <f t="shared" si="4"/>
        <v>0.45627760000000001</v>
      </c>
      <c r="O65" s="23">
        <f t="shared" si="5"/>
        <v>0.45627760000000001</v>
      </c>
    </row>
    <row r="66" spans="1:15" x14ac:dyDescent="0.25">
      <c r="A66" s="2" t="s">
        <v>116</v>
      </c>
      <c r="B66" s="15" t="s">
        <v>117</v>
      </c>
      <c r="C66" s="3">
        <v>8000000</v>
      </c>
      <c r="D66" s="3">
        <v>0</v>
      </c>
      <c r="E66" s="3">
        <v>0</v>
      </c>
      <c r="F66" s="11">
        <f t="shared" si="10"/>
        <v>8000000</v>
      </c>
      <c r="G66" s="3">
        <v>0</v>
      </c>
      <c r="H66" s="3">
        <v>8000000</v>
      </c>
      <c r="I66" s="11">
        <f t="shared" si="11"/>
        <v>0</v>
      </c>
      <c r="J66" s="3">
        <v>4319355.54</v>
      </c>
      <c r="K66" s="3">
        <v>4319355.54</v>
      </c>
      <c r="L66" s="3">
        <v>4319355.54</v>
      </c>
      <c r="M66" s="3">
        <v>4319355.54</v>
      </c>
      <c r="N66" s="23">
        <f t="shared" si="4"/>
        <v>0.53991944250000001</v>
      </c>
      <c r="O66" s="23">
        <f t="shared" si="5"/>
        <v>0.53991944250000001</v>
      </c>
    </row>
    <row r="67" spans="1:15" x14ac:dyDescent="0.25">
      <c r="A67" s="2" t="s">
        <v>118</v>
      </c>
      <c r="B67" s="15" t="s">
        <v>119</v>
      </c>
      <c r="C67" s="3">
        <v>54000000</v>
      </c>
      <c r="D67" s="3">
        <v>0</v>
      </c>
      <c r="E67" s="3">
        <v>0</v>
      </c>
      <c r="F67" s="11">
        <f t="shared" si="10"/>
        <v>54000000</v>
      </c>
      <c r="G67" s="3">
        <v>0</v>
      </c>
      <c r="H67" s="3">
        <v>54000000</v>
      </c>
      <c r="I67" s="11">
        <f t="shared" si="11"/>
        <v>0</v>
      </c>
      <c r="J67" s="3">
        <v>23944464</v>
      </c>
      <c r="K67" s="3">
        <v>23944464</v>
      </c>
      <c r="L67" s="3">
        <v>23944464</v>
      </c>
      <c r="M67" s="3">
        <v>23944464</v>
      </c>
      <c r="N67" s="23">
        <f t="shared" si="4"/>
        <v>0.44341599999999998</v>
      </c>
      <c r="O67" s="23">
        <f t="shared" si="5"/>
        <v>0.44341599999999998</v>
      </c>
    </row>
    <row r="68" spans="1:15" x14ac:dyDescent="0.25">
      <c r="A68" s="2" t="s">
        <v>120</v>
      </c>
      <c r="B68" s="15" t="s">
        <v>121</v>
      </c>
      <c r="C68" s="3">
        <v>8000000</v>
      </c>
      <c r="D68" s="3">
        <v>0</v>
      </c>
      <c r="E68" s="3">
        <v>0</v>
      </c>
      <c r="F68" s="11">
        <f t="shared" si="10"/>
        <v>8000000</v>
      </c>
      <c r="G68" s="3">
        <v>0</v>
      </c>
      <c r="H68" s="3">
        <v>8000000</v>
      </c>
      <c r="I68" s="11">
        <f t="shared" si="11"/>
        <v>0</v>
      </c>
      <c r="J68" s="3">
        <v>3277405.87</v>
      </c>
      <c r="K68" s="3">
        <v>3277405.87</v>
      </c>
      <c r="L68" s="3">
        <v>3277405.87</v>
      </c>
      <c r="M68" s="3">
        <v>3277405.87</v>
      </c>
      <c r="N68" s="23">
        <f t="shared" si="4"/>
        <v>0.40967573374999999</v>
      </c>
      <c r="O68" s="23">
        <f t="shared" si="5"/>
        <v>0.40967573374999999</v>
      </c>
    </row>
    <row r="69" spans="1:15" x14ac:dyDescent="0.25">
      <c r="A69" s="2" t="s">
        <v>198</v>
      </c>
      <c r="B69" s="15" t="s">
        <v>202</v>
      </c>
      <c r="C69" s="3">
        <v>0</v>
      </c>
      <c r="D69" s="3">
        <v>100000000</v>
      </c>
      <c r="E69" s="3">
        <v>0</v>
      </c>
      <c r="F69" s="11">
        <f t="shared" si="10"/>
        <v>100000000</v>
      </c>
      <c r="G69" s="3">
        <v>0</v>
      </c>
      <c r="H69" s="3">
        <v>0</v>
      </c>
      <c r="I69" s="11">
        <f t="shared" si="11"/>
        <v>100000000</v>
      </c>
      <c r="J69" s="3">
        <v>0</v>
      </c>
      <c r="K69" s="3">
        <v>0</v>
      </c>
      <c r="L69" s="3">
        <v>0</v>
      </c>
      <c r="M69" s="3">
        <v>0</v>
      </c>
      <c r="N69" s="23">
        <f t="shared" si="4"/>
        <v>0</v>
      </c>
      <c r="O69" s="23">
        <f t="shared" si="5"/>
        <v>0</v>
      </c>
    </row>
    <row r="70" spans="1:15" x14ac:dyDescent="0.25">
      <c r="A70" s="2" t="s">
        <v>122</v>
      </c>
      <c r="B70" s="15" t="s">
        <v>123</v>
      </c>
      <c r="C70" s="3">
        <v>13000000</v>
      </c>
      <c r="D70" s="3">
        <v>48500000</v>
      </c>
      <c r="E70" s="3">
        <v>0</v>
      </c>
      <c r="F70" s="11">
        <f t="shared" si="10"/>
        <v>61500000</v>
      </c>
      <c r="G70" s="3">
        <v>0</v>
      </c>
      <c r="H70" s="3">
        <v>7412959</v>
      </c>
      <c r="I70" s="11">
        <f t="shared" si="11"/>
        <v>54087041</v>
      </c>
      <c r="J70" s="3">
        <v>7412959</v>
      </c>
      <c r="K70" s="3">
        <v>7412959</v>
      </c>
      <c r="L70" s="3">
        <v>7412959</v>
      </c>
      <c r="M70" s="3">
        <v>7412959</v>
      </c>
      <c r="N70" s="23">
        <f t="shared" si="4"/>
        <v>0.12053591869918699</v>
      </c>
      <c r="O70" s="23">
        <f t="shared" si="5"/>
        <v>0.12053591869918699</v>
      </c>
    </row>
    <row r="71" spans="1:15" x14ac:dyDescent="0.25">
      <c r="A71" s="2" t="s">
        <v>124</v>
      </c>
      <c r="B71" s="15" t="s">
        <v>125</v>
      </c>
      <c r="C71" s="3">
        <v>4880406000</v>
      </c>
      <c r="D71" s="3">
        <v>512312196</v>
      </c>
      <c r="E71" s="3">
        <v>493924242</v>
      </c>
      <c r="F71" s="11">
        <f t="shared" si="10"/>
        <v>4898793954</v>
      </c>
      <c r="G71" s="3">
        <v>0</v>
      </c>
      <c r="H71" s="3">
        <v>4675572063</v>
      </c>
      <c r="I71" s="11">
        <f t="shared" si="11"/>
        <v>223221891</v>
      </c>
      <c r="J71" s="3">
        <v>3601899803</v>
      </c>
      <c r="K71" s="3">
        <v>3564775029</v>
      </c>
      <c r="L71" s="3">
        <v>3564775029</v>
      </c>
      <c r="M71" s="3">
        <v>3564775029</v>
      </c>
      <c r="N71" s="23">
        <f t="shared" si="4"/>
        <v>0.73526256397433287</v>
      </c>
      <c r="O71" s="23">
        <f t="shared" si="5"/>
        <v>0.7276842142113904</v>
      </c>
    </row>
    <row r="72" spans="1:15" x14ac:dyDescent="0.25">
      <c r="A72" s="2" t="s">
        <v>126</v>
      </c>
      <c r="B72" s="15" t="s">
        <v>127</v>
      </c>
      <c r="C72" s="3">
        <v>347500000</v>
      </c>
      <c r="D72" s="3">
        <v>642500000</v>
      </c>
      <c r="E72" s="3">
        <v>0</v>
      </c>
      <c r="F72" s="11">
        <f t="shared" si="10"/>
        <v>990000000</v>
      </c>
      <c r="G72" s="3">
        <v>0</v>
      </c>
      <c r="H72" s="3">
        <v>526000345</v>
      </c>
      <c r="I72" s="11">
        <f t="shared" si="11"/>
        <v>463999655</v>
      </c>
      <c r="J72" s="3">
        <v>489631571</v>
      </c>
      <c r="K72" s="3">
        <v>471208921</v>
      </c>
      <c r="L72" s="3">
        <v>471208921</v>
      </c>
      <c r="M72" s="3">
        <v>471208921</v>
      </c>
      <c r="N72" s="23">
        <f t="shared" ref="N72:N100" si="12">+J72/F72</f>
        <v>0.49457734444444446</v>
      </c>
      <c r="O72" s="23">
        <f t="shared" ref="O72:O99" si="13">+K72/F72</f>
        <v>0.47596860707070709</v>
      </c>
    </row>
    <row r="73" spans="1:15" x14ac:dyDescent="0.25">
      <c r="A73" s="2" t="s">
        <v>128</v>
      </c>
      <c r="B73" s="15" t="s">
        <v>129</v>
      </c>
      <c r="C73" s="3">
        <v>500000</v>
      </c>
      <c r="D73" s="3">
        <v>0</v>
      </c>
      <c r="E73" s="3">
        <v>0</v>
      </c>
      <c r="F73" s="11">
        <f t="shared" si="10"/>
        <v>500000</v>
      </c>
      <c r="G73" s="3">
        <v>0</v>
      </c>
      <c r="H73" s="3">
        <v>104284</v>
      </c>
      <c r="I73" s="11">
        <f t="shared" si="11"/>
        <v>395716</v>
      </c>
      <c r="J73" s="3">
        <v>104284</v>
      </c>
      <c r="K73" s="3">
        <v>104284</v>
      </c>
      <c r="L73" s="3">
        <v>104284</v>
      </c>
      <c r="M73" s="3">
        <v>104284</v>
      </c>
      <c r="N73" s="23">
        <f t="shared" si="12"/>
        <v>0.208568</v>
      </c>
      <c r="O73" s="23">
        <f t="shared" si="13"/>
        <v>0.208568</v>
      </c>
    </row>
    <row r="74" spans="1:15" x14ac:dyDescent="0.25">
      <c r="A74" s="2" t="s">
        <v>130</v>
      </c>
      <c r="B74" s="15" t="s">
        <v>131</v>
      </c>
      <c r="C74" s="3">
        <v>45000000</v>
      </c>
      <c r="D74" s="3">
        <v>0</v>
      </c>
      <c r="E74" s="3">
        <v>0</v>
      </c>
      <c r="F74" s="11">
        <f t="shared" si="10"/>
        <v>45000000</v>
      </c>
      <c r="G74" s="3">
        <v>0</v>
      </c>
      <c r="H74" s="3">
        <v>43774925</v>
      </c>
      <c r="I74" s="11">
        <f t="shared" si="11"/>
        <v>1225075</v>
      </c>
      <c r="J74" s="3">
        <v>43774925</v>
      </c>
      <c r="K74" s="3">
        <v>43774925</v>
      </c>
      <c r="L74" s="3">
        <v>43774925</v>
      </c>
      <c r="M74" s="3">
        <v>43774925</v>
      </c>
      <c r="N74" s="23">
        <f t="shared" si="12"/>
        <v>0.97277611111111106</v>
      </c>
      <c r="O74" s="23">
        <f t="shared" si="13"/>
        <v>0.97277611111111106</v>
      </c>
    </row>
    <row r="75" spans="1:15" x14ac:dyDescent="0.25">
      <c r="A75" s="2" t="s">
        <v>132</v>
      </c>
      <c r="B75" s="15" t="s">
        <v>133</v>
      </c>
      <c r="C75" s="3">
        <v>237000000</v>
      </c>
      <c r="D75" s="3">
        <v>0</v>
      </c>
      <c r="E75" s="3">
        <v>0</v>
      </c>
      <c r="F75" s="11">
        <f t="shared" si="10"/>
        <v>237000000</v>
      </c>
      <c r="G75" s="3">
        <v>0</v>
      </c>
      <c r="H75" s="3">
        <v>221796981</v>
      </c>
      <c r="I75" s="11">
        <f t="shared" si="11"/>
        <v>15203019</v>
      </c>
      <c r="J75" s="3">
        <v>221796981</v>
      </c>
      <c r="K75" s="3">
        <v>0</v>
      </c>
      <c r="L75" s="3">
        <v>0</v>
      </c>
      <c r="M75" s="3">
        <v>0</v>
      </c>
      <c r="N75" s="23">
        <f t="shared" si="12"/>
        <v>0.93585224050632909</v>
      </c>
      <c r="O75" s="23">
        <f t="shared" si="13"/>
        <v>0</v>
      </c>
    </row>
    <row r="76" spans="1:15" x14ac:dyDescent="0.25">
      <c r="A76" s="2" t="s">
        <v>134</v>
      </c>
      <c r="B76" s="15" t="s">
        <v>135</v>
      </c>
      <c r="C76" s="3">
        <v>7000000</v>
      </c>
      <c r="D76" s="3">
        <v>0</v>
      </c>
      <c r="E76" s="3">
        <v>0</v>
      </c>
      <c r="F76" s="11">
        <f t="shared" si="10"/>
        <v>7000000</v>
      </c>
      <c r="G76" s="3">
        <v>0</v>
      </c>
      <c r="H76" s="3">
        <v>0</v>
      </c>
      <c r="I76" s="11">
        <f t="shared" si="11"/>
        <v>7000000</v>
      </c>
      <c r="J76" s="3">
        <v>0</v>
      </c>
      <c r="K76" s="3">
        <v>0</v>
      </c>
      <c r="L76" s="3">
        <v>0</v>
      </c>
      <c r="M76" s="3">
        <v>0</v>
      </c>
      <c r="N76" s="23">
        <f t="shared" si="12"/>
        <v>0</v>
      </c>
      <c r="O76" s="23">
        <f t="shared" si="13"/>
        <v>0</v>
      </c>
    </row>
    <row r="77" spans="1:15" x14ac:dyDescent="0.25">
      <c r="A77" s="2" t="s">
        <v>191</v>
      </c>
      <c r="B77" s="15" t="s">
        <v>189</v>
      </c>
      <c r="C77" s="3">
        <v>0</v>
      </c>
      <c r="D77" s="3">
        <v>781242</v>
      </c>
      <c r="E77" s="3">
        <v>0</v>
      </c>
      <c r="F77" s="11">
        <f t="shared" si="10"/>
        <v>781242</v>
      </c>
      <c r="G77" s="3">
        <v>0</v>
      </c>
      <c r="H77" s="3">
        <v>781242</v>
      </c>
      <c r="I77" s="11">
        <f t="shared" si="11"/>
        <v>0</v>
      </c>
      <c r="J77" s="3">
        <v>781242</v>
      </c>
      <c r="K77" s="3">
        <v>781242</v>
      </c>
      <c r="L77" s="3">
        <v>781242</v>
      </c>
      <c r="M77" s="3">
        <v>781242</v>
      </c>
      <c r="N77" s="23">
        <f t="shared" si="12"/>
        <v>1</v>
      </c>
      <c r="O77" s="23">
        <f t="shared" si="13"/>
        <v>1</v>
      </c>
    </row>
    <row r="78" spans="1:15" x14ac:dyDescent="0.25">
      <c r="A78" s="2" t="s">
        <v>192</v>
      </c>
      <c r="B78" s="15" t="s">
        <v>190</v>
      </c>
      <c r="C78" s="3">
        <v>0</v>
      </c>
      <c r="D78" s="3">
        <v>178143000</v>
      </c>
      <c r="E78" s="3">
        <v>0</v>
      </c>
      <c r="F78" s="11">
        <f t="shared" si="10"/>
        <v>178143000</v>
      </c>
      <c r="G78" s="3">
        <v>0</v>
      </c>
      <c r="H78" s="3">
        <v>178143000</v>
      </c>
      <c r="I78" s="11">
        <f t="shared" si="11"/>
        <v>0</v>
      </c>
      <c r="J78" s="3">
        <v>178143000</v>
      </c>
      <c r="K78" s="3">
        <v>0</v>
      </c>
      <c r="L78" s="3">
        <v>0</v>
      </c>
      <c r="M78" s="3">
        <v>0</v>
      </c>
      <c r="N78" s="23">
        <f t="shared" si="12"/>
        <v>1</v>
      </c>
      <c r="O78" s="23">
        <f t="shared" si="13"/>
        <v>0</v>
      </c>
    </row>
    <row r="79" spans="1:15" s="6" customFormat="1" x14ac:dyDescent="0.25">
      <c r="A79" s="24" t="s">
        <v>173</v>
      </c>
      <c r="B79" s="25"/>
      <c r="C79" s="5">
        <f>SUM(C80:C82)</f>
        <v>3604460000</v>
      </c>
      <c r="D79" s="5">
        <f t="shared" ref="D79:M79" si="14">SUM(D80:D82)</f>
        <v>0</v>
      </c>
      <c r="E79" s="5">
        <f t="shared" si="14"/>
        <v>2435000000</v>
      </c>
      <c r="F79" s="5">
        <f t="shared" si="14"/>
        <v>1169460000</v>
      </c>
      <c r="G79" s="5">
        <f t="shared" si="14"/>
        <v>0</v>
      </c>
      <c r="H79" s="5">
        <f t="shared" si="14"/>
        <v>110085</v>
      </c>
      <c r="I79" s="5">
        <f t="shared" si="14"/>
        <v>1169349915</v>
      </c>
      <c r="J79" s="5">
        <f t="shared" si="14"/>
        <v>110085</v>
      </c>
      <c r="K79" s="5">
        <f t="shared" si="14"/>
        <v>110085</v>
      </c>
      <c r="L79" s="5">
        <f t="shared" si="14"/>
        <v>110085</v>
      </c>
      <c r="M79" s="5">
        <f t="shared" si="14"/>
        <v>110085</v>
      </c>
      <c r="N79" s="21">
        <f t="shared" si="12"/>
        <v>9.4133189677286954E-5</v>
      </c>
      <c r="O79" s="22">
        <f t="shared" si="13"/>
        <v>9.4133189677286954E-5</v>
      </c>
    </row>
    <row r="80" spans="1:15" x14ac:dyDescent="0.25">
      <c r="A80" s="2" t="s">
        <v>182</v>
      </c>
      <c r="B80" s="15" t="s">
        <v>183</v>
      </c>
      <c r="C80" s="3">
        <v>55000000</v>
      </c>
      <c r="D80" s="3">
        <v>0</v>
      </c>
      <c r="E80" s="3">
        <v>0</v>
      </c>
      <c r="F80" s="11">
        <f t="shared" si="10"/>
        <v>55000000</v>
      </c>
      <c r="G80" s="3">
        <v>0</v>
      </c>
      <c r="H80" s="3">
        <v>0</v>
      </c>
      <c r="I80" s="11">
        <f t="shared" ref="I80:I82" si="15">+F80-G80-H80</f>
        <v>55000000</v>
      </c>
      <c r="J80" s="3">
        <v>0</v>
      </c>
      <c r="K80" s="3">
        <v>0</v>
      </c>
      <c r="L80" s="3">
        <v>0</v>
      </c>
      <c r="M80" s="3">
        <v>0</v>
      </c>
      <c r="N80" s="23">
        <f t="shared" si="12"/>
        <v>0</v>
      </c>
      <c r="O80" s="23">
        <f t="shared" si="13"/>
        <v>0</v>
      </c>
    </row>
    <row r="81" spans="1:15" x14ac:dyDescent="0.25">
      <c r="A81" s="2" t="s">
        <v>136</v>
      </c>
      <c r="B81" s="15" t="s">
        <v>137</v>
      </c>
      <c r="C81" s="3">
        <v>1114460000</v>
      </c>
      <c r="D81" s="3">
        <v>0</v>
      </c>
      <c r="E81" s="3">
        <v>0</v>
      </c>
      <c r="F81" s="11">
        <f t="shared" si="10"/>
        <v>1114460000</v>
      </c>
      <c r="G81" s="3">
        <v>0</v>
      </c>
      <c r="H81" s="3">
        <v>110085</v>
      </c>
      <c r="I81" s="11">
        <f t="shared" si="15"/>
        <v>1114349915</v>
      </c>
      <c r="J81" s="3">
        <v>110085</v>
      </c>
      <c r="K81" s="3">
        <v>110085</v>
      </c>
      <c r="L81" s="3">
        <v>110085</v>
      </c>
      <c r="M81" s="3">
        <v>110085</v>
      </c>
      <c r="N81" s="23">
        <f t="shared" si="12"/>
        <v>9.8778780754805014E-5</v>
      </c>
      <c r="O81" s="23">
        <f t="shared" si="13"/>
        <v>9.8778780754805014E-5</v>
      </c>
    </row>
    <row r="82" spans="1:15" x14ac:dyDescent="0.25">
      <c r="A82" s="9" t="s">
        <v>184</v>
      </c>
      <c r="B82" s="16" t="s">
        <v>185</v>
      </c>
      <c r="C82" s="10">
        <v>2435000000</v>
      </c>
      <c r="D82" s="10">
        <v>0</v>
      </c>
      <c r="E82" s="10">
        <v>2435000000</v>
      </c>
      <c r="F82" s="10">
        <f t="shared" si="10"/>
        <v>0</v>
      </c>
      <c r="G82" s="10">
        <v>0</v>
      </c>
      <c r="H82" s="10">
        <v>0</v>
      </c>
      <c r="I82" s="19">
        <f t="shared" si="15"/>
        <v>0</v>
      </c>
      <c r="J82" s="10">
        <v>0</v>
      </c>
      <c r="K82" s="10">
        <v>0</v>
      </c>
      <c r="L82" s="10">
        <v>0</v>
      </c>
      <c r="M82" s="10">
        <v>0</v>
      </c>
      <c r="N82" s="23">
        <v>0</v>
      </c>
      <c r="O82" s="23">
        <v>0</v>
      </c>
    </row>
    <row r="83" spans="1:15" x14ac:dyDescent="0.25">
      <c r="A83" s="24" t="s">
        <v>174</v>
      </c>
      <c r="B83" s="25"/>
      <c r="C83" s="5">
        <f>SUM(C84:C99)</f>
        <v>7202319937</v>
      </c>
      <c r="D83" s="5">
        <f t="shared" ref="D83:M83" si="16">SUM(D84:D99)</f>
        <v>150000000</v>
      </c>
      <c r="E83" s="5">
        <f t="shared" si="16"/>
        <v>700000000</v>
      </c>
      <c r="F83" s="5">
        <f t="shared" si="16"/>
        <v>6652319937</v>
      </c>
      <c r="G83" s="5">
        <f t="shared" si="16"/>
        <v>0</v>
      </c>
      <c r="H83" s="5">
        <f t="shared" si="16"/>
        <v>4755082931.2700005</v>
      </c>
      <c r="I83" s="5">
        <f t="shared" si="16"/>
        <v>1897237005.73</v>
      </c>
      <c r="J83" s="5">
        <f t="shared" si="16"/>
        <v>4198607616.27</v>
      </c>
      <c r="K83" s="5">
        <f t="shared" si="16"/>
        <v>1501817648.79</v>
      </c>
      <c r="L83" s="5">
        <f t="shared" si="16"/>
        <v>1501817648.79</v>
      </c>
      <c r="M83" s="5">
        <f t="shared" si="16"/>
        <v>1499360000</v>
      </c>
      <c r="N83" s="21">
        <f t="shared" si="12"/>
        <v>0.63114938187465597</v>
      </c>
      <c r="O83" s="22">
        <f t="shared" si="13"/>
        <v>0.22575848170454582</v>
      </c>
    </row>
    <row r="84" spans="1:15" ht="45" x14ac:dyDescent="0.25">
      <c r="A84" s="2" t="s">
        <v>138</v>
      </c>
      <c r="B84" s="15" t="s">
        <v>139</v>
      </c>
      <c r="C84" s="3">
        <v>568260000</v>
      </c>
      <c r="D84" s="3">
        <v>0</v>
      </c>
      <c r="E84" s="3">
        <v>0</v>
      </c>
      <c r="F84" s="11">
        <f t="shared" si="10"/>
        <v>568260000</v>
      </c>
      <c r="G84" s="3">
        <v>0</v>
      </c>
      <c r="H84" s="3">
        <v>499260000</v>
      </c>
      <c r="I84" s="11">
        <f t="shared" ref="I84:I99" si="17">+F84-G84-H84</f>
        <v>69000000</v>
      </c>
      <c r="J84" s="3">
        <v>499260000</v>
      </c>
      <c r="K84" s="3">
        <v>12773000</v>
      </c>
      <c r="L84" s="3">
        <v>12773000</v>
      </c>
      <c r="M84" s="3">
        <v>12773000</v>
      </c>
      <c r="N84" s="23">
        <f t="shared" si="12"/>
        <v>0.87857670784500053</v>
      </c>
      <c r="O84" s="23">
        <f t="shared" si="13"/>
        <v>2.2477387111533454E-2</v>
      </c>
    </row>
    <row r="85" spans="1:15" ht="45" x14ac:dyDescent="0.25">
      <c r="A85" s="2" t="s">
        <v>140</v>
      </c>
      <c r="B85" s="15" t="s">
        <v>141</v>
      </c>
      <c r="C85" s="3">
        <v>120000000</v>
      </c>
      <c r="D85" s="3">
        <v>0</v>
      </c>
      <c r="E85" s="3">
        <v>0</v>
      </c>
      <c r="F85" s="11">
        <f t="shared" si="10"/>
        <v>120000000</v>
      </c>
      <c r="G85" s="3">
        <v>0</v>
      </c>
      <c r="H85" s="3">
        <v>2110000</v>
      </c>
      <c r="I85" s="11">
        <f t="shared" si="17"/>
        <v>117890000</v>
      </c>
      <c r="J85" s="3">
        <v>2110000</v>
      </c>
      <c r="K85" s="3">
        <v>2110000</v>
      </c>
      <c r="L85" s="3">
        <v>2110000</v>
      </c>
      <c r="M85" s="3">
        <v>2110000</v>
      </c>
      <c r="N85" s="23">
        <f t="shared" si="12"/>
        <v>1.7583333333333333E-2</v>
      </c>
      <c r="O85" s="23">
        <f t="shared" si="13"/>
        <v>1.7583333333333333E-2</v>
      </c>
    </row>
    <row r="86" spans="1:15" ht="56.25" x14ac:dyDescent="0.25">
      <c r="A86" s="2" t="s">
        <v>142</v>
      </c>
      <c r="B86" s="15" t="s">
        <v>143</v>
      </c>
      <c r="C86" s="3">
        <v>1400000000</v>
      </c>
      <c r="D86" s="3">
        <v>0</v>
      </c>
      <c r="E86" s="3">
        <v>0</v>
      </c>
      <c r="F86" s="11">
        <f t="shared" si="10"/>
        <v>1400000000</v>
      </c>
      <c r="G86" s="3">
        <v>0</v>
      </c>
      <c r="H86" s="3">
        <v>1219991078.28</v>
      </c>
      <c r="I86" s="11">
        <f t="shared" si="17"/>
        <v>180008921.72000003</v>
      </c>
      <c r="J86" s="3">
        <v>1219991078.28</v>
      </c>
      <c r="K86" s="3">
        <v>496084795.94999999</v>
      </c>
      <c r="L86" s="3">
        <v>496084795.94999999</v>
      </c>
      <c r="M86" s="3">
        <v>496084795.94999999</v>
      </c>
      <c r="N86" s="23">
        <f t="shared" si="12"/>
        <v>0.87142219877142857</v>
      </c>
      <c r="O86" s="23">
        <f t="shared" si="13"/>
        <v>0.35434628282142855</v>
      </c>
    </row>
    <row r="87" spans="1:15" ht="45" x14ac:dyDescent="0.25">
      <c r="A87" s="2" t="s">
        <v>144</v>
      </c>
      <c r="B87" s="15" t="s">
        <v>145</v>
      </c>
      <c r="C87" s="3">
        <v>860000000</v>
      </c>
      <c r="D87" s="3">
        <v>150000000</v>
      </c>
      <c r="E87" s="3">
        <v>550000000</v>
      </c>
      <c r="F87" s="11">
        <f t="shared" si="10"/>
        <v>460000000</v>
      </c>
      <c r="G87" s="3">
        <v>0</v>
      </c>
      <c r="H87" s="3">
        <v>370295000</v>
      </c>
      <c r="I87" s="11">
        <f t="shared" si="17"/>
        <v>89705000</v>
      </c>
      <c r="J87" s="3">
        <v>26745000</v>
      </c>
      <c r="K87" s="3">
        <v>0</v>
      </c>
      <c r="L87" s="3">
        <v>0</v>
      </c>
      <c r="M87" s="3">
        <v>0</v>
      </c>
      <c r="N87" s="23">
        <f t="shared" si="12"/>
        <v>5.8141304347826085E-2</v>
      </c>
      <c r="O87" s="23">
        <f t="shared" si="13"/>
        <v>0</v>
      </c>
    </row>
    <row r="88" spans="1:15" ht="45" x14ac:dyDescent="0.25">
      <c r="A88" s="2" t="s">
        <v>146</v>
      </c>
      <c r="B88" s="15" t="s">
        <v>147</v>
      </c>
      <c r="C88" s="3">
        <v>650000000</v>
      </c>
      <c r="D88" s="3">
        <v>0</v>
      </c>
      <c r="E88" s="3">
        <v>0</v>
      </c>
      <c r="F88" s="11">
        <f t="shared" si="10"/>
        <v>650000000</v>
      </c>
      <c r="G88" s="3">
        <v>0</v>
      </c>
      <c r="H88" s="3">
        <v>436267923.63999999</v>
      </c>
      <c r="I88" s="11">
        <f t="shared" si="17"/>
        <v>213732076.36000001</v>
      </c>
      <c r="J88" s="3">
        <v>436267923.63999999</v>
      </c>
      <c r="K88" s="3">
        <v>130579961.64</v>
      </c>
      <c r="L88" s="3">
        <v>130579961.64</v>
      </c>
      <c r="M88" s="3">
        <v>130579961.64</v>
      </c>
      <c r="N88" s="23">
        <f t="shared" si="12"/>
        <v>0.67118142098461542</v>
      </c>
      <c r="O88" s="23">
        <f t="shared" si="13"/>
        <v>0.20089224867692307</v>
      </c>
    </row>
    <row r="89" spans="1:15" ht="33.75" x14ac:dyDescent="0.25">
      <c r="A89" s="2" t="s">
        <v>187</v>
      </c>
      <c r="B89" s="15" t="s">
        <v>188</v>
      </c>
      <c r="C89" s="3">
        <v>600000000</v>
      </c>
      <c r="D89" s="3">
        <v>0</v>
      </c>
      <c r="E89" s="3">
        <v>150000000</v>
      </c>
      <c r="F89" s="11">
        <f t="shared" si="10"/>
        <v>450000000</v>
      </c>
      <c r="G89" s="3">
        <v>0</v>
      </c>
      <c r="H89" s="3">
        <v>0</v>
      </c>
      <c r="I89" s="11">
        <f>+F89-G89-H89</f>
        <v>450000000</v>
      </c>
      <c r="J89" s="3">
        <v>0</v>
      </c>
      <c r="K89" s="3">
        <v>0</v>
      </c>
      <c r="L89" s="3">
        <v>0</v>
      </c>
      <c r="M89" s="3">
        <v>0</v>
      </c>
      <c r="N89" s="23">
        <f t="shared" si="12"/>
        <v>0</v>
      </c>
      <c r="O89" s="23">
        <f t="shared" si="13"/>
        <v>0</v>
      </c>
    </row>
    <row r="90" spans="1:15" ht="33.75" x14ac:dyDescent="0.25">
      <c r="A90" s="2" t="s">
        <v>148</v>
      </c>
      <c r="B90" s="15" t="s">
        <v>149</v>
      </c>
      <c r="C90" s="3">
        <v>145000000</v>
      </c>
      <c r="D90" s="3">
        <v>0</v>
      </c>
      <c r="E90" s="3">
        <v>0</v>
      </c>
      <c r="F90" s="11">
        <f t="shared" si="10"/>
        <v>145000000</v>
      </c>
      <c r="G90" s="3">
        <v>0</v>
      </c>
      <c r="H90" s="3">
        <v>0</v>
      </c>
      <c r="I90" s="11">
        <f t="shared" si="17"/>
        <v>145000000</v>
      </c>
      <c r="J90" s="3">
        <v>0</v>
      </c>
      <c r="K90" s="3">
        <v>0</v>
      </c>
      <c r="L90" s="3">
        <v>0</v>
      </c>
      <c r="M90" s="3">
        <v>0</v>
      </c>
      <c r="N90" s="23">
        <f t="shared" si="12"/>
        <v>0</v>
      </c>
      <c r="O90" s="23">
        <f t="shared" si="13"/>
        <v>0</v>
      </c>
    </row>
    <row r="91" spans="1:15" ht="33.75" x14ac:dyDescent="0.25">
      <c r="A91" s="2" t="s">
        <v>150</v>
      </c>
      <c r="B91" s="15" t="s">
        <v>151</v>
      </c>
      <c r="C91" s="3">
        <v>262254480</v>
      </c>
      <c r="D91" s="3">
        <v>0</v>
      </c>
      <c r="E91" s="3">
        <v>0</v>
      </c>
      <c r="F91" s="11">
        <f t="shared" si="10"/>
        <v>262254480</v>
      </c>
      <c r="G91" s="3">
        <v>0</v>
      </c>
      <c r="H91" s="3">
        <v>201065504.34999999</v>
      </c>
      <c r="I91" s="11">
        <f t="shared" si="17"/>
        <v>61188975.650000006</v>
      </c>
      <c r="J91" s="3">
        <v>192125504.34999999</v>
      </c>
      <c r="K91" s="3">
        <v>67975138</v>
      </c>
      <c r="L91" s="3">
        <v>67975138</v>
      </c>
      <c r="M91" s="3">
        <v>67975138</v>
      </c>
      <c r="N91" s="23">
        <f t="shared" si="12"/>
        <v>0.73259188689550692</v>
      </c>
      <c r="O91" s="23">
        <f t="shared" si="13"/>
        <v>0.25919533576700005</v>
      </c>
    </row>
    <row r="92" spans="1:15" ht="22.5" x14ac:dyDescent="0.25">
      <c r="A92" s="2" t="s">
        <v>152</v>
      </c>
      <c r="B92" s="15" t="s">
        <v>153</v>
      </c>
      <c r="C92" s="3">
        <v>71027255</v>
      </c>
      <c r="D92" s="3">
        <v>0</v>
      </c>
      <c r="E92" s="3">
        <v>0</v>
      </c>
      <c r="F92" s="11">
        <f t="shared" si="10"/>
        <v>71027255</v>
      </c>
      <c r="G92" s="3">
        <v>0</v>
      </c>
      <c r="H92" s="3">
        <v>0</v>
      </c>
      <c r="I92" s="11">
        <f t="shared" si="17"/>
        <v>71027255</v>
      </c>
      <c r="J92" s="3">
        <v>0</v>
      </c>
      <c r="K92" s="3">
        <v>0</v>
      </c>
      <c r="L92" s="3">
        <v>0</v>
      </c>
      <c r="M92" s="3">
        <v>0</v>
      </c>
      <c r="N92" s="23">
        <f t="shared" si="12"/>
        <v>0</v>
      </c>
      <c r="O92" s="23">
        <f t="shared" si="13"/>
        <v>0</v>
      </c>
    </row>
    <row r="93" spans="1:15" ht="33.75" x14ac:dyDescent="0.25">
      <c r="A93" s="2" t="s">
        <v>154</v>
      </c>
      <c r="B93" s="15" t="s">
        <v>155</v>
      </c>
      <c r="C93" s="3">
        <v>21854540</v>
      </c>
      <c r="D93" s="3">
        <v>0</v>
      </c>
      <c r="E93" s="3">
        <v>0</v>
      </c>
      <c r="F93" s="11">
        <f t="shared" si="10"/>
        <v>21854540</v>
      </c>
      <c r="G93" s="3">
        <v>0</v>
      </c>
      <c r="H93" s="3">
        <v>0</v>
      </c>
      <c r="I93" s="11">
        <f t="shared" si="17"/>
        <v>21854540</v>
      </c>
      <c r="J93" s="3">
        <v>0</v>
      </c>
      <c r="K93" s="3">
        <v>0</v>
      </c>
      <c r="L93" s="3">
        <v>0</v>
      </c>
      <c r="M93" s="3">
        <v>0</v>
      </c>
      <c r="N93" s="23">
        <f t="shared" si="12"/>
        <v>0</v>
      </c>
      <c r="O93" s="23">
        <f t="shared" si="13"/>
        <v>0</v>
      </c>
    </row>
    <row r="94" spans="1:15" ht="33.75" x14ac:dyDescent="0.25">
      <c r="A94" s="2" t="s">
        <v>156</v>
      </c>
      <c r="B94" s="15" t="s">
        <v>157</v>
      </c>
      <c r="C94" s="3">
        <v>20000000</v>
      </c>
      <c r="D94" s="3">
        <v>0</v>
      </c>
      <c r="E94" s="3">
        <v>0</v>
      </c>
      <c r="F94" s="11">
        <f t="shared" si="10"/>
        <v>20000000</v>
      </c>
      <c r="G94" s="3">
        <v>0</v>
      </c>
      <c r="H94" s="3">
        <v>0</v>
      </c>
      <c r="I94" s="11">
        <f t="shared" si="17"/>
        <v>20000000</v>
      </c>
      <c r="J94" s="3">
        <v>0</v>
      </c>
      <c r="K94" s="3">
        <v>0</v>
      </c>
      <c r="L94" s="3">
        <v>0</v>
      </c>
      <c r="M94" s="3">
        <v>0</v>
      </c>
      <c r="N94" s="23">
        <f t="shared" si="12"/>
        <v>0</v>
      </c>
      <c r="O94" s="23">
        <f t="shared" si="13"/>
        <v>0</v>
      </c>
    </row>
    <row r="95" spans="1:15" ht="33.75" x14ac:dyDescent="0.25">
      <c r="A95" s="2" t="s">
        <v>158</v>
      </c>
      <c r="B95" s="15" t="s">
        <v>159</v>
      </c>
      <c r="C95" s="3">
        <v>826000000</v>
      </c>
      <c r="D95" s="3">
        <v>0</v>
      </c>
      <c r="E95" s="3">
        <v>0</v>
      </c>
      <c r="F95" s="11">
        <f t="shared" si="10"/>
        <v>826000000</v>
      </c>
      <c r="G95" s="3">
        <v>0</v>
      </c>
      <c r="H95" s="3">
        <v>826000000</v>
      </c>
      <c r="I95" s="11">
        <f t="shared" si="17"/>
        <v>0</v>
      </c>
      <c r="J95" s="3">
        <v>637710996</v>
      </c>
      <c r="K95" s="3">
        <v>31272727.199999999</v>
      </c>
      <c r="L95" s="3">
        <v>31272727.199999999</v>
      </c>
      <c r="M95" s="3">
        <v>31272727.199999999</v>
      </c>
      <c r="N95" s="23">
        <f t="shared" si="12"/>
        <v>0.77204721065375304</v>
      </c>
      <c r="O95" s="23">
        <f t="shared" si="13"/>
        <v>3.7860444552058108E-2</v>
      </c>
    </row>
    <row r="96" spans="1:15" ht="67.5" x14ac:dyDescent="0.25">
      <c r="A96" s="2" t="s">
        <v>160</v>
      </c>
      <c r="B96" s="15" t="s">
        <v>161</v>
      </c>
      <c r="C96" s="3">
        <v>254000000</v>
      </c>
      <c r="D96" s="3">
        <v>0</v>
      </c>
      <c r="E96" s="3">
        <v>0</v>
      </c>
      <c r="F96" s="11">
        <f t="shared" si="10"/>
        <v>254000000</v>
      </c>
      <c r="G96" s="3">
        <v>0</v>
      </c>
      <c r="H96" s="3">
        <v>153200000</v>
      </c>
      <c r="I96" s="11">
        <f t="shared" si="17"/>
        <v>100800000</v>
      </c>
      <c r="J96" s="3">
        <v>152057140</v>
      </c>
      <c r="K96" s="3">
        <v>101367814</v>
      </c>
      <c r="L96" s="3">
        <v>101367814</v>
      </c>
      <c r="M96" s="3">
        <v>99199048</v>
      </c>
      <c r="N96" s="23">
        <f t="shared" si="12"/>
        <v>0.59865015748031492</v>
      </c>
      <c r="O96" s="23">
        <f t="shared" si="13"/>
        <v>0.39908588188976379</v>
      </c>
    </row>
    <row r="97" spans="1:15" ht="45" x14ac:dyDescent="0.25">
      <c r="A97" s="2" t="s">
        <v>162</v>
      </c>
      <c r="B97" s="15" t="s">
        <v>163</v>
      </c>
      <c r="C97" s="3">
        <v>1091382000</v>
      </c>
      <c r="D97" s="3">
        <v>0</v>
      </c>
      <c r="E97" s="3">
        <v>0</v>
      </c>
      <c r="F97" s="11">
        <f t="shared" si="10"/>
        <v>1091382000</v>
      </c>
      <c r="G97" s="3">
        <v>0</v>
      </c>
      <c r="H97" s="3">
        <v>969933425</v>
      </c>
      <c r="I97" s="11">
        <f t="shared" si="17"/>
        <v>121448575</v>
      </c>
      <c r="J97" s="3">
        <v>955379974</v>
      </c>
      <c r="K97" s="3">
        <v>615654212</v>
      </c>
      <c r="L97" s="3">
        <v>615654212</v>
      </c>
      <c r="M97" s="3">
        <v>615365329.21000004</v>
      </c>
      <c r="N97" s="23">
        <f t="shared" si="12"/>
        <v>0.87538549655391051</v>
      </c>
      <c r="O97" s="23">
        <f t="shared" si="13"/>
        <v>0.56410515474874978</v>
      </c>
    </row>
    <row r="98" spans="1:15" ht="45" x14ac:dyDescent="0.25">
      <c r="A98" s="2" t="s">
        <v>164</v>
      </c>
      <c r="B98" s="15" t="s">
        <v>165</v>
      </c>
      <c r="C98" s="3">
        <v>209654000</v>
      </c>
      <c r="D98" s="3">
        <v>0</v>
      </c>
      <c r="E98" s="3">
        <v>0</v>
      </c>
      <c r="F98" s="11">
        <f t="shared" si="10"/>
        <v>209654000</v>
      </c>
      <c r="G98" s="3">
        <v>0</v>
      </c>
      <c r="H98" s="3">
        <v>61000000</v>
      </c>
      <c r="I98" s="11">
        <f t="shared" si="17"/>
        <v>148654000</v>
      </c>
      <c r="J98" s="3">
        <v>61000000</v>
      </c>
      <c r="K98" s="3">
        <v>44000000</v>
      </c>
      <c r="L98" s="3">
        <v>44000000</v>
      </c>
      <c r="M98" s="3">
        <v>44000000</v>
      </c>
      <c r="N98" s="23">
        <f t="shared" si="12"/>
        <v>0.2909555744226201</v>
      </c>
      <c r="O98" s="23">
        <f t="shared" si="13"/>
        <v>0.20986959466549648</v>
      </c>
    </row>
    <row r="99" spans="1:15" ht="45" x14ac:dyDescent="0.25">
      <c r="A99" s="2" t="s">
        <v>166</v>
      </c>
      <c r="B99" s="15" t="s">
        <v>167</v>
      </c>
      <c r="C99" s="3">
        <v>102887662</v>
      </c>
      <c r="D99" s="3">
        <v>0</v>
      </c>
      <c r="E99" s="3">
        <v>0</v>
      </c>
      <c r="F99" s="11">
        <f t="shared" si="10"/>
        <v>102887662</v>
      </c>
      <c r="G99" s="3">
        <v>0</v>
      </c>
      <c r="H99" s="3">
        <v>15960000</v>
      </c>
      <c r="I99" s="11">
        <f t="shared" si="17"/>
        <v>86927662</v>
      </c>
      <c r="J99" s="3">
        <v>15960000</v>
      </c>
      <c r="K99" s="3">
        <v>0</v>
      </c>
      <c r="L99" s="3">
        <v>0</v>
      </c>
      <c r="M99" s="3">
        <v>0</v>
      </c>
      <c r="N99" s="23">
        <f t="shared" si="12"/>
        <v>0.15512064021826058</v>
      </c>
      <c r="O99" s="23">
        <f t="shared" si="13"/>
        <v>0</v>
      </c>
    </row>
    <row r="100" spans="1:15" x14ac:dyDescent="0.25">
      <c r="A100" s="24" t="s">
        <v>175</v>
      </c>
      <c r="B100" s="25" t="s">
        <v>0</v>
      </c>
      <c r="C100" s="7">
        <f t="shared" ref="C100:M100" si="18">+C5+C83</f>
        <v>33970874937</v>
      </c>
      <c r="D100" s="5">
        <f t="shared" si="18"/>
        <v>3136812242</v>
      </c>
      <c r="E100" s="5">
        <f t="shared" si="18"/>
        <v>3686812242</v>
      </c>
      <c r="F100" s="5">
        <f t="shared" si="18"/>
        <v>33420874937</v>
      </c>
      <c r="G100" s="5">
        <f t="shared" si="18"/>
        <v>732798000</v>
      </c>
      <c r="H100" s="5">
        <f t="shared" si="18"/>
        <v>27485164116</v>
      </c>
      <c r="I100" s="5">
        <f t="shared" si="18"/>
        <v>5202912821</v>
      </c>
      <c r="J100" s="5">
        <f t="shared" si="18"/>
        <v>17890968668.41</v>
      </c>
      <c r="K100" s="5">
        <f t="shared" si="18"/>
        <v>13462499206.810001</v>
      </c>
      <c r="L100" s="5">
        <f t="shared" si="18"/>
        <v>13462499206.810001</v>
      </c>
      <c r="M100" s="5">
        <f t="shared" si="18"/>
        <v>13136193544.02</v>
      </c>
      <c r="N100" s="21">
        <f t="shared" si="12"/>
        <v>0.53532316859254458</v>
      </c>
      <c r="O100" s="22">
        <f>+K100/F100</f>
        <v>0.40281707861291716</v>
      </c>
    </row>
    <row r="101" spans="1:15" x14ac:dyDescent="0.25">
      <c r="A101" s="18" t="s">
        <v>186</v>
      </c>
    </row>
    <row r="102" spans="1:15" x14ac:dyDescent="0.25">
      <c r="M102" s="20"/>
    </row>
  </sheetData>
  <mergeCells count="9">
    <mergeCell ref="A79:B79"/>
    <mergeCell ref="A83:B83"/>
    <mergeCell ref="A100:B100"/>
    <mergeCell ref="A1:O1"/>
    <mergeCell ref="A2:O2"/>
    <mergeCell ref="A3:O3"/>
    <mergeCell ref="A5:B5"/>
    <mergeCell ref="A6:B6"/>
    <mergeCell ref="A37:B37"/>
  </mergeCells>
  <printOptions horizontalCentered="1" verticalCentered="1"/>
  <pageMargins left="0" right="0" top="0.74803149606299213" bottom="0.74803149606299213" header="0.31496062992125984" footer="0.31496062992125984"/>
  <pageSetup paperSize="14" scale="70" orientation="landscape" r:id="rId1"/>
  <ignoredErrors>
    <ignoredError sqref="F41 I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Matallana Puentes</dc:creator>
  <cp:lastModifiedBy>Carlos Arturo Gaviria Vega</cp:lastModifiedBy>
  <cp:lastPrinted>2018-07-06T13:52:13Z</cp:lastPrinted>
  <dcterms:created xsi:type="dcterms:W3CDTF">2018-02-01T15:18:21Z</dcterms:created>
  <dcterms:modified xsi:type="dcterms:W3CDTF">2018-07-06T14:35:01Z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