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aviriav\Desktop\Mis documentos\PRESUPUESTO 2018\"/>
    </mc:Choice>
  </mc:AlternateContent>
  <bookViews>
    <workbookView xWindow="0" yWindow="0" windowWidth="28800" windowHeight="14925"/>
  </bookViews>
  <sheets>
    <sheet name="Hoja1" sheetId="1" r:id="rId1"/>
  </sheets>
  <definedNames>
    <definedName name="_xlnm.Print_Titles" localSheetId="0">Hoja1!$4:$4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0" i="1" l="1"/>
  <c r="N100" i="1"/>
  <c r="I100" i="1"/>
  <c r="F100" i="1"/>
  <c r="O99" i="1"/>
  <c r="I99" i="1"/>
  <c r="F99" i="1"/>
  <c r="N99" i="1" s="1"/>
  <c r="O98" i="1"/>
  <c r="N98" i="1"/>
  <c r="I98" i="1"/>
  <c r="F98" i="1"/>
  <c r="O97" i="1"/>
  <c r="I97" i="1"/>
  <c r="F97" i="1"/>
  <c r="N97" i="1" s="1"/>
  <c r="O96" i="1"/>
  <c r="N96" i="1"/>
  <c r="I96" i="1"/>
  <c r="F96" i="1"/>
  <c r="I95" i="1"/>
  <c r="F95" i="1"/>
  <c r="F94" i="1"/>
  <c r="O94" i="1" s="1"/>
  <c r="O93" i="1"/>
  <c r="N93" i="1"/>
  <c r="I93" i="1"/>
  <c r="F93" i="1"/>
  <c r="F92" i="1"/>
  <c r="O92" i="1" s="1"/>
  <c r="O91" i="1"/>
  <c r="N91" i="1"/>
  <c r="I91" i="1"/>
  <c r="F91" i="1"/>
  <c r="I90" i="1"/>
  <c r="F90" i="1"/>
  <c r="O89" i="1"/>
  <c r="N89" i="1"/>
  <c r="I89" i="1"/>
  <c r="F89" i="1"/>
  <c r="O88" i="1"/>
  <c r="N88" i="1"/>
  <c r="I88" i="1"/>
  <c r="F88" i="1"/>
  <c r="O87" i="1"/>
  <c r="N87" i="1"/>
  <c r="I87" i="1"/>
  <c r="F87" i="1"/>
  <c r="O86" i="1"/>
  <c r="N86" i="1"/>
  <c r="I86" i="1"/>
  <c r="F86" i="1"/>
  <c r="O85" i="1"/>
  <c r="N85" i="1"/>
  <c r="I85" i="1"/>
  <c r="F85" i="1"/>
  <c r="F84" i="1" s="1"/>
  <c r="M84" i="1"/>
  <c r="L84" i="1"/>
  <c r="K84" i="1"/>
  <c r="O84" i="1" s="1"/>
  <c r="J84" i="1"/>
  <c r="N84" i="1" s="1"/>
  <c r="H84" i="1"/>
  <c r="G84" i="1"/>
  <c r="E84" i="1"/>
  <c r="D84" i="1"/>
  <c r="C84" i="1"/>
  <c r="F83" i="1"/>
  <c r="I83" i="1" s="1"/>
  <c r="F82" i="1"/>
  <c r="O82" i="1" s="1"/>
  <c r="F81" i="1"/>
  <c r="F80" i="1" s="1"/>
  <c r="O80" i="1" s="1"/>
  <c r="M80" i="1"/>
  <c r="L80" i="1"/>
  <c r="K80" i="1"/>
  <c r="J80" i="1"/>
  <c r="H80" i="1"/>
  <c r="G80" i="1"/>
  <c r="E80" i="1"/>
  <c r="D80" i="1"/>
  <c r="C80" i="1"/>
  <c r="O79" i="1"/>
  <c r="N79" i="1"/>
  <c r="I79" i="1"/>
  <c r="F79" i="1"/>
  <c r="O78" i="1"/>
  <c r="N78" i="1"/>
  <c r="I78" i="1"/>
  <c r="F78" i="1"/>
  <c r="O77" i="1"/>
  <c r="N77" i="1"/>
  <c r="I77" i="1"/>
  <c r="F77" i="1"/>
  <c r="O76" i="1"/>
  <c r="I76" i="1"/>
  <c r="F76" i="1"/>
  <c r="N76" i="1" s="1"/>
  <c r="O75" i="1"/>
  <c r="N75" i="1"/>
  <c r="I75" i="1"/>
  <c r="F75" i="1"/>
  <c r="O74" i="1"/>
  <c r="I74" i="1"/>
  <c r="F74" i="1"/>
  <c r="N74" i="1" s="1"/>
  <c r="O73" i="1"/>
  <c r="N73" i="1"/>
  <c r="I73" i="1"/>
  <c r="F73" i="1"/>
  <c r="O72" i="1"/>
  <c r="I72" i="1"/>
  <c r="F72" i="1"/>
  <c r="N72" i="1" s="1"/>
  <c r="O71" i="1"/>
  <c r="N71" i="1"/>
  <c r="I71" i="1"/>
  <c r="F71" i="1"/>
  <c r="O70" i="1"/>
  <c r="I70" i="1"/>
  <c r="F70" i="1"/>
  <c r="N70" i="1" s="1"/>
  <c r="O69" i="1"/>
  <c r="N69" i="1"/>
  <c r="I69" i="1"/>
  <c r="F69" i="1"/>
  <c r="O68" i="1"/>
  <c r="I68" i="1"/>
  <c r="F68" i="1"/>
  <c r="N68" i="1" s="1"/>
  <c r="O67" i="1"/>
  <c r="N67" i="1"/>
  <c r="I67" i="1"/>
  <c r="F67" i="1"/>
  <c r="O66" i="1"/>
  <c r="I66" i="1"/>
  <c r="F66" i="1"/>
  <c r="N66" i="1" s="1"/>
  <c r="O65" i="1"/>
  <c r="N65" i="1"/>
  <c r="I65" i="1"/>
  <c r="F65" i="1"/>
  <c r="O64" i="1"/>
  <c r="I64" i="1"/>
  <c r="F64" i="1"/>
  <c r="N64" i="1" s="1"/>
  <c r="F63" i="1"/>
  <c r="I63" i="1" s="1"/>
  <c r="O62" i="1"/>
  <c r="N62" i="1"/>
  <c r="I62" i="1"/>
  <c r="F62" i="1"/>
  <c r="F61" i="1"/>
  <c r="O61" i="1" s="1"/>
  <c r="O60" i="1"/>
  <c r="N60" i="1"/>
  <c r="I60" i="1"/>
  <c r="F60" i="1"/>
  <c r="F59" i="1"/>
  <c r="O59" i="1" s="1"/>
  <c r="O58" i="1"/>
  <c r="N58" i="1"/>
  <c r="I58" i="1"/>
  <c r="F58" i="1"/>
  <c r="F57" i="1"/>
  <c r="O57" i="1" s="1"/>
  <c r="O56" i="1"/>
  <c r="N56" i="1"/>
  <c r="I56" i="1"/>
  <c r="F56" i="1"/>
  <c r="F55" i="1"/>
  <c r="O55" i="1" s="1"/>
  <c r="O54" i="1"/>
  <c r="N54" i="1"/>
  <c r="I54" i="1"/>
  <c r="F54" i="1"/>
  <c r="F53" i="1"/>
  <c r="O53" i="1" s="1"/>
  <c r="O52" i="1"/>
  <c r="N52" i="1"/>
  <c r="I52" i="1"/>
  <c r="F52" i="1"/>
  <c r="F51" i="1"/>
  <c r="O51" i="1" s="1"/>
  <c r="O50" i="1"/>
  <c r="N50" i="1"/>
  <c r="I50" i="1"/>
  <c r="F50" i="1"/>
  <c r="F49" i="1"/>
  <c r="O49" i="1" s="1"/>
  <c r="I48" i="1"/>
  <c r="F48" i="1"/>
  <c r="I47" i="1"/>
  <c r="F47" i="1"/>
  <c r="F46" i="1"/>
  <c r="O46" i="1" s="1"/>
  <c r="O45" i="1"/>
  <c r="N45" i="1"/>
  <c r="I45" i="1"/>
  <c r="F45" i="1"/>
  <c r="F44" i="1"/>
  <c r="O44" i="1" s="1"/>
  <c r="O43" i="1"/>
  <c r="N43" i="1"/>
  <c r="I43" i="1"/>
  <c r="F43" i="1"/>
  <c r="D42" i="1"/>
  <c r="F42" i="1" s="1"/>
  <c r="M41" i="1"/>
  <c r="L41" i="1"/>
  <c r="K41" i="1"/>
  <c r="J41" i="1"/>
  <c r="H41" i="1"/>
  <c r="H37" i="1" s="1"/>
  <c r="G41" i="1"/>
  <c r="E41" i="1"/>
  <c r="C41" i="1"/>
  <c r="O40" i="1"/>
  <c r="N40" i="1"/>
  <c r="I40" i="1"/>
  <c r="I38" i="1" s="1"/>
  <c r="F40" i="1"/>
  <c r="O39" i="1"/>
  <c r="I39" i="1"/>
  <c r="F39" i="1"/>
  <c r="N39" i="1" s="1"/>
  <c r="M38" i="1"/>
  <c r="M37" i="1" s="1"/>
  <c r="M5" i="1" s="1"/>
  <c r="M101" i="1" s="1"/>
  <c r="L38" i="1"/>
  <c r="L37" i="1" s="1"/>
  <c r="L5" i="1" s="1"/>
  <c r="L101" i="1" s="1"/>
  <c r="K38" i="1"/>
  <c r="O38" i="1" s="1"/>
  <c r="J38" i="1"/>
  <c r="H38" i="1"/>
  <c r="G38" i="1"/>
  <c r="G37" i="1" s="1"/>
  <c r="F38" i="1"/>
  <c r="N38" i="1" s="1"/>
  <c r="E38" i="1"/>
  <c r="E37" i="1" s="1"/>
  <c r="E5" i="1" s="1"/>
  <c r="E101" i="1" s="1"/>
  <c r="D38" i="1"/>
  <c r="C38" i="1"/>
  <c r="K37" i="1"/>
  <c r="J37" i="1"/>
  <c r="J5" i="1" s="1"/>
  <c r="C37" i="1"/>
  <c r="O36" i="1"/>
  <c r="N36" i="1"/>
  <c r="I36" i="1"/>
  <c r="F36" i="1"/>
  <c r="F35" i="1"/>
  <c r="O35" i="1" s="1"/>
  <c r="O34" i="1"/>
  <c r="N34" i="1"/>
  <c r="I34" i="1"/>
  <c r="F34" i="1"/>
  <c r="F33" i="1"/>
  <c r="O33" i="1" s="1"/>
  <c r="O32" i="1"/>
  <c r="N32" i="1"/>
  <c r="I32" i="1"/>
  <c r="F32" i="1"/>
  <c r="F31" i="1"/>
  <c r="O31" i="1" s="1"/>
  <c r="O30" i="1"/>
  <c r="N30" i="1"/>
  <c r="I30" i="1"/>
  <c r="F30" i="1"/>
  <c r="F29" i="1"/>
  <c r="O29" i="1" s="1"/>
  <c r="O28" i="1"/>
  <c r="N28" i="1"/>
  <c r="I28" i="1"/>
  <c r="F28" i="1"/>
  <c r="F27" i="1"/>
  <c r="O27" i="1" s="1"/>
  <c r="O26" i="1"/>
  <c r="N26" i="1"/>
  <c r="I26" i="1"/>
  <c r="F26" i="1"/>
  <c r="F25" i="1"/>
  <c r="O25" i="1" s="1"/>
  <c r="O24" i="1"/>
  <c r="N24" i="1"/>
  <c r="I24" i="1"/>
  <c r="F24" i="1"/>
  <c r="F23" i="1"/>
  <c r="O23" i="1" s="1"/>
  <c r="O22" i="1"/>
  <c r="N22" i="1"/>
  <c r="I22" i="1"/>
  <c r="F22" i="1"/>
  <c r="F21" i="1"/>
  <c r="O21" i="1" s="1"/>
  <c r="O20" i="1"/>
  <c r="N20" i="1"/>
  <c r="I20" i="1"/>
  <c r="F20" i="1"/>
  <c r="F19" i="1"/>
  <c r="O19" i="1" s="1"/>
  <c r="O18" i="1"/>
  <c r="N18" i="1"/>
  <c r="I18" i="1"/>
  <c r="F18" i="1"/>
  <c r="F17" i="1"/>
  <c r="O17" i="1" s="1"/>
  <c r="O16" i="1"/>
  <c r="N16" i="1"/>
  <c r="I16" i="1"/>
  <c r="F16" i="1"/>
  <c r="F15" i="1"/>
  <c r="O15" i="1" s="1"/>
  <c r="O14" i="1"/>
  <c r="N14" i="1"/>
  <c r="I14" i="1"/>
  <c r="F14" i="1"/>
  <c r="F13" i="1"/>
  <c r="O13" i="1" s="1"/>
  <c r="O12" i="1"/>
  <c r="N12" i="1"/>
  <c r="I12" i="1"/>
  <c r="F12" i="1"/>
  <c r="F11" i="1"/>
  <c r="O11" i="1" s="1"/>
  <c r="O10" i="1"/>
  <c r="N10" i="1"/>
  <c r="I10" i="1"/>
  <c r="F10" i="1"/>
  <c r="F9" i="1"/>
  <c r="O9" i="1" s="1"/>
  <c r="O8" i="1"/>
  <c r="N8" i="1"/>
  <c r="I8" i="1"/>
  <c r="F8" i="1"/>
  <c r="F7" i="1"/>
  <c r="O7" i="1" s="1"/>
  <c r="M6" i="1"/>
  <c r="L6" i="1"/>
  <c r="K6" i="1"/>
  <c r="J6" i="1"/>
  <c r="H6" i="1"/>
  <c r="G6" i="1"/>
  <c r="G5" i="1" s="1"/>
  <c r="G101" i="1" s="1"/>
  <c r="F6" i="1"/>
  <c r="O6" i="1" s="1"/>
  <c r="E6" i="1"/>
  <c r="D6" i="1"/>
  <c r="C6" i="1"/>
  <c r="K5" i="1"/>
  <c r="K101" i="1" s="1"/>
  <c r="C5" i="1"/>
  <c r="C101" i="1" s="1"/>
  <c r="H5" i="1" l="1"/>
  <c r="H101" i="1" s="1"/>
  <c r="J101" i="1"/>
  <c r="F41" i="1"/>
  <c r="O42" i="1"/>
  <c r="N42" i="1"/>
  <c r="I42" i="1"/>
  <c r="N80" i="1"/>
  <c r="N6" i="1"/>
  <c r="I81" i="1"/>
  <c r="I7" i="1"/>
  <c r="I9" i="1"/>
  <c r="I11" i="1"/>
  <c r="I13" i="1"/>
  <c r="I15" i="1"/>
  <c r="I17" i="1"/>
  <c r="I19" i="1"/>
  <c r="I21" i="1"/>
  <c r="I23" i="1"/>
  <c r="I25" i="1"/>
  <c r="I27" i="1"/>
  <c r="I29" i="1"/>
  <c r="I31" i="1"/>
  <c r="I33" i="1"/>
  <c r="I35" i="1"/>
  <c r="I44" i="1"/>
  <c r="I46" i="1"/>
  <c r="I49" i="1"/>
  <c r="I51" i="1"/>
  <c r="I53" i="1"/>
  <c r="I55" i="1"/>
  <c r="I57" i="1"/>
  <c r="I59" i="1"/>
  <c r="I61" i="1"/>
  <c r="N81" i="1"/>
  <c r="I92" i="1"/>
  <c r="I94" i="1"/>
  <c r="N7" i="1"/>
  <c r="N9" i="1"/>
  <c r="N11" i="1"/>
  <c r="N13" i="1"/>
  <c r="N15" i="1"/>
  <c r="N17" i="1"/>
  <c r="N19" i="1"/>
  <c r="N21" i="1"/>
  <c r="N23" i="1"/>
  <c r="N25" i="1"/>
  <c r="N27" i="1"/>
  <c r="N29" i="1"/>
  <c r="N31" i="1"/>
  <c r="N33" i="1"/>
  <c r="N35" i="1"/>
  <c r="N44" i="1"/>
  <c r="N46" i="1"/>
  <c r="N49" i="1"/>
  <c r="N51" i="1"/>
  <c r="N53" i="1"/>
  <c r="N55" i="1"/>
  <c r="N57" i="1"/>
  <c r="N59" i="1"/>
  <c r="N61" i="1"/>
  <c r="O81" i="1"/>
  <c r="N92" i="1"/>
  <c r="N94" i="1"/>
  <c r="D41" i="1"/>
  <c r="D37" i="1" s="1"/>
  <c r="D5" i="1" s="1"/>
  <c r="D101" i="1" s="1"/>
  <c r="I82" i="1"/>
  <c r="N82" i="1"/>
  <c r="I84" i="1" l="1"/>
  <c r="I6" i="1"/>
  <c r="I5" i="1" s="1"/>
  <c r="I101" i="1" s="1"/>
  <c r="I80" i="1"/>
  <c r="O41" i="1"/>
  <c r="N41" i="1"/>
  <c r="F37" i="1"/>
  <c r="I41" i="1"/>
  <c r="I37" i="1" s="1"/>
  <c r="O37" i="1" l="1"/>
  <c r="N37" i="1"/>
  <c r="F5" i="1"/>
  <c r="F101" i="1" l="1"/>
  <c r="N5" i="1"/>
  <c r="O5" i="1"/>
  <c r="O101" i="1" l="1"/>
  <c r="N101" i="1"/>
</calcChain>
</file>

<file path=xl/sharedStrings.xml><?xml version="1.0" encoding="utf-8"?>
<sst xmlns="http://schemas.openxmlformats.org/spreadsheetml/2006/main" count="208" uniqueCount="208">
  <si>
    <t>SUPERINTENDENCIA DEL SUBSIDIO FAMILIAR</t>
  </si>
  <si>
    <t>INFORME DE EJECUCIÓN PRESUPUESTAL</t>
  </si>
  <si>
    <t>DICIEMBRE 31 DE 2018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</si>
  <si>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</si>
  <si>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</si>
  <si>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</si>
  <si>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</si>
  <si>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</si>
  <si>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</si>
  <si>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</si>
  <si>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</si>
  <si>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</si>
  <si>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</si>
  <si>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</si>
  <si>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</si>
  <si>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</si>
  <si>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FUNCIONAMIENTO</t>
  </si>
  <si>
    <t>GASTOS DE PERSONAL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</si>
  <si>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</si>
  <si>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</si>
  <si>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</si>
  <si>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</si>
  <si>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</si>
  <si>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</si>
  <si>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</si>
  <si>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</si>
  <si>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</si>
  <si>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</si>
  <si>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</si>
  <si>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</si>
  <si>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</si>
  <si>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</si>
  <si>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</si>
  <si>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</si>
  <si>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</si>
  <si>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</si>
  <si>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</si>
  <si>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AUXILIO DE TRANSPORTE</t>
  </si>
  <si>
    <t>A-1-0-1-5-14</t>
  </si>
  <si>
    <t>PRIMA DE SERVICIO</t>
  </si>
  <si>
    <t>A-1-0-1-5-15</t>
  </si>
  <si>
    <t>PRIMA DE VACACIONES</t>
  </si>
  <si>
    <t>A-1-0-1-5-16</t>
  </si>
  <si>
    <t>PRIMA DE NAVIDAD</t>
  </si>
  <si>
    <t>A-1-0-1-5-47</t>
  </si>
  <si>
    <t>PRIMA DE COORDINACION</t>
  </si>
  <si>
    <t>A-1-0-1-9-1</t>
  </si>
  <si>
    <t>HORAS EXTRAS</t>
  </si>
  <si>
    <t>A-1-0-1-9-3</t>
  </si>
  <si>
    <t>INDEMNIZACION POR VACACIONES</t>
  </si>
  <si>
    <t>A-1-0-1-10</t>
  </si>
  <si>
    <t>OTROS GASTOS PERSONALES - PREVIO CONCEPTO DGPPN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</si>
  <si>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</si>
  <si>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</si>
  <si>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</si>
  <si>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</si>
  <si>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</si>
  <si>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</si>
  <si>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</si>
  <si>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</si>
  <si>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</si>
  <si>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</si>
  <si>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</si>
  <si>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</si>
  <si>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</si>
  <si>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</si>
  <si>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</si>
  <si>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</si>
  <si>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</si>
  <si>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</si>
  <si>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</si>
  <si>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</si>
  <si>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</si>
  <si>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</si>
  <si>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</si>
  <si>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</si>
  <si>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</si>
  <si>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</si>
  <si>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GASTOS GENERALES</t>
  </si>
  <si>
    <t>A-2-0-3</t>
  </si>
  <si>
    <t>IMPUESTOS Y MULTAS</t>
  </si>
  <si>
    <t>A-2-0-3-50-3</t>
  </si>
  <si>
    <t>IMPUESTO PREDIAL</t>
  </si>
  <si>
    <t>A-2-0-3-50-90</t>
  </si>
  <si>
    <t>OTROS IMPUESTOS</t>
  </si>
  <si>
    <t>A-2-0-4</t>
  </si>
  <si>
    <t>ADQUISICIÓN DE BIENES Y SERVICIOS</t>
  </si>
  <si>
    <t>A-2-0-4-1-6</t>
  </si>
  <si>
    <t>EQUIPO DE SISTEMAS</t>
  </si>
  <si>
    <t>A-2-0-4-1-8</t>
  </si>
  <si>
    <t>SOFTWARE</t>
  </si>
  <si>
    <t>A-2-0-4-4-1</t>
  </si>
  <si>
    <t>COMBUSTIBLE Y LUBRICANTES</t>
  </si>
  <si>
    <t>A-2-0-4-4-2</t>
  </si>
  <si>
    <t>DOTACION</t>
  </si>
  <si>
    <t>A-2-0-4-4-15</t>
  </si>
  <si>
    <t>PAPELERIA, UTILES DE ESCRITORIO Y OFICINA</t>
  </si>
  <si>
    <t>A-2-0-4-4-17</t>
  </si>
  <si>
    <t>PRODUCTOS DE ASEO Y LIMPIEZA</t>
  </si>
  <si>
    <t>A-2-0-4-4-18</t>
  </si>
  <si>
    <t>PRODUCTOS DE CAFETERIA Y RESTAURANTE</t>
  </si>
  <si>
    <t>A-2-0-4-4-23</t>
  </si>
  <si>
    <t>OTROS MATERIALES Y SUMINISTROS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</si>
  <si>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</si>
  <si>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</si>
  <si>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</si>
  <si>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</si>
  <si>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</si>
  <si>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</si>
  <si>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</si>
  <si>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</si>
  <si>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A-2-0-4-5-9</t>
  </si>
  <si>
    <t>SERVICIO DE CAFETERIA Y RESTAURANTE</t>
  </si>
  <si>
    <t>A-2-0-4-5-10</t>
  </si>
  <si>
    <t>SERVICIO DE SEGURIDAD Y VIGILANCIA</t>
  </si>
  <si>
    <t>A-2-0-4-5-12</t>
  </si>
  <si>
    <t>MANTENIMIENTO DE OTROS BIENES</t>
  </si>
  <si>
    <t>A-2-0-4-5-13</t>
  </si>
  <si>
    <t>MANTENIMIENTO DE SOFTWARE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</si>
  <si>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</si>
  <si>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</si>
  <si>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</si>
  <si>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</si>
  <si>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</si>
  <si>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</si>
  <si>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</si>
  <si>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</si>
  <si>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</si>
  <si>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</si>
  <si>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</si>
  <si>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</si>
  <si>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</si>
  <si>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</si>
  <si>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</si>
  <si>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</si>
  <si>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</si>
  <si>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</si>
  <si>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</si>
  <si>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</si>
  <si>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</si>
  <si>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</si>
  <si>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</si>
  <si>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</si>
  <si>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A-2-0-4-9-8</t>
  </si>
  <si>
    <t>SEGURO RESPONSABILIDAD CIVIL</t>
  </si>
  <si>
    <t>A-2-0-4-9-11</t>
  </si>
  <si>
    <t>SEGUROS GENERALES</t>
  </si>
  <si>
    <t>A-2-0-4-10-2</t>
  </si>
  <si>
    <t>ARRENDAMIENTOS BIENES INMUEBLES</t>
  </si>
  <si>
    <t>A-2-0-4-11-2</t>
  </si>
  <si>
    <t>VIATICOS Y GASTOS DE VIAJE AL INTERIOR</t>
  </si>
  <si>
    <t>A-2-0-4-14</t>
  </si>
  <si>
    <t>GASTOS JUDICIALES</t>
  </si>
  <si>
    <t>A-2-0-4-21-1</t>
  </si>
  <si>
    <t>ELEMENTOS PARA BIENESTAR SOCIAL</t>
  </si>
  <si>
    <t>A-2-0-4-21-4</t>
  </si>
  <si>
    <t>SERVICIOS DE BIENESTAR SOCIAL</t>
  </si>
  <si>
    <t>A-2-0-4-21-8</t>
  </si>
  <si>
    <t>SERVICIOS PARA ESTIMULOS</t>
  </si>
  <si>
    <t>A-2-0-4-41-13-6</t>
  </si>
  <si>
    <t>COMISION NACIONAL DEL SERVICIO CIVIL</t>
  </si>
  <si>
    <t>A-2-0-4-41-13-13-7</t>
  </si>
  <si>
    <t>GESTION DOCUMENTAL</t>
  </si>
  <si>
    <t>TRANSFERENCIAS</t>
  </si>
  <si>
    <t>A-3-2-1-1</t>
  </si>
  <si>
    <t>CUOTA DE AUDITAJE CONTRANAL</t>
  </si>
  <si>
    <t>A-3-6-1-1-2</t>
  </si>
  <si>
    <t>SENTENCIAS</t>
  </si>
  <si>
    <t>A-3-6-3-20</t>
  </si>
  <si>
    <t>OTRAS TRANSFERENCIAS - PREVIO CONCEPTO DGPPN</t>
  </si>
  <si>
    <t>INVERSIÓN</t>
  </si>
  <si>
    <t>C-3605-1300-1-0-1</t>
  </si>
  <si>
    <t>LOGRAR UN CLIMA Y CULTURA ORGANIZACIONAL EN LA ENTIDAD QUE BRINDE UN AMBIENTE LABORAL PROPICIO PARA EL DESEMPEÑO Y PRODUCTIVIDAD LABORAL DE LOS FUNCIONARIOS</t>
  </si>
  <si>
    <t>C-3605-1300-1-0-2</t>
  </si>
  <si>
    <t>GESTIONAR EL ENTREMANIENTO EN EL PUESTO DE TRABAJO Y PROFESIONALIZACIÓN DE LOS SERVIDORES PÚBLICOS GARANTIZANDO LA PARTICIPACIÓN EN PROGRAMAS DE FORMACIÓN Y CAPACITACIÓN.</t>
  </si>
  <si>
    <t>C-3605-1300-2-0-1</t>
  </si>
  <si>
    <t>IMPLEMENTAR Y SOSTENER LOS SISTEMAS Y DEMÁS SERVICIOS DE INFORMACIÓN QUE APOYEN LA LABOR DE IVC DE LA SUPERINTENDENCIA DEL SUBSIDIO FAMILIAR Y LOS APLICATIVOS QUE SOPORTEN SU LABOR ADMINISTRATIVA.</t>
  </si>
  <si>
    <t>C-3605-1300-2-0-2</t>
  </si>
  <si>
    <t>FORTALECER Y SOSTENER LA INFRAESTRUCTURA DE TIC NECESARIA PARA EL FUNCIONAMIENTO EFICIENTE DE LOS SERVICIOS DE TIC QUE REQUIERA LA ENTIDAD PARA CUMPLIR CON SU FUNCIÓN DE IVC.</t>
  </si>
  <si>
    <t>C-3605-1300-2-0-3</t>
  </si>
  <si>
    <t>DISEÑAR E IMPLEMENTAR PROCESOS METODOLOGÍAS E INSTRUMENTOS DE GOBERNABILIDAD DE LAS TIC PARA SU ADECUADA GESTIÓN Y SU EFICAZ APOYO A LA LABOR DE IVC.</t>
  </si>
  <si>
    <t>C-3605-1300-3</t>
  </si>
  <si>
    <t>ESTUDIOS E INVESTIGACIONES DE LA SSF RELACIONADAS CON LOS SERVICIOS QUE OFRECEN LAS CCF A NIVEL NACIONAL</t>
  </si>
  <si>
    <t>C-3699-1300-1-0-2</t>
  </si>
  <si>
    <t>GARANTIZAR LA FUNCIONALIDAD DE LOS SISTEMAS DE INFORMACIÓN DEL SISTEMA DE GESTIÓN DOCUMENTAL.</t>
  </si>
  <si>
    <t>C-3699-1300-2-0-1</t>
  </si>
  <si>
    <t>IMPLEMENTAR Y ACTUALIZAR LOS CANALES DE ATENCIÓN PRESENCIAL Y NO PRESENCIAL DE LA ENTIDAD.</t>
  </si>
  <si>
    <t>C-3699-1300-2-0-2</t>
  </si>
  <si>
    <t>FORTALECER LA PRESENCIA INSTITUCIONAL A NIVEL NACIONAL</t>
  </si>
  <si>
    <t>C-3699-1300-2-0-3</t>
  </si>
  <si>
    <t>ACERCAR LA ENTIDAD AL CIUDADANO A TRAVÉS DE SERVICIOS Y/O HERRAMIENTAS ACTUALIZADAS Y DE FÁCIL ACCESO.</t>
  </si>
  <si>
    <t>C-3699-1300-3-0-1</t>
  </si>
  <si>
    <t>ELABORAR DIAGRAMAR E IMPRIMIR PUBLICACIONES INSTITUCIONALES SOBRE ASPECTOS LEGALES Y NORMATIVOS DEL SUBSIDIO FAMILIAR</t>
  </si>
  <si>
    <t>C-3699-1300-3-0-2</t>
  </si>
  <si>
    <t>DIVULGAR LAS FUNCIONES DE IVC DE LA SSF ASÍ COMO LOS DERECHOS Y DEBERES DE LOS AFILIADOS FRENTE AL SISTEMA DE SUBSIDIO FAMILIAR.</t>
  </si>
  <si>
    <t>C-3699-1300-3-0-3</t>
  </si>
  <si>
    <t>ROBUSTECER LAS HERRAMIENTAS NECESARIAS PARA LA EFECTIVA EJECUCIÓN DE UNA ESTRATEGIA DE COMUNICACIÓN PARA LOS COMPONENTES DE LA ESTRATEGIA GOBIERNO EN LÍNEA RELACIONADOS CON EL ÁREA DE COMUNICACIONES (INTERACCIÓN TRANSACCIÓN Y TRANSFORMACIÓN)</t>
  </si>
  <si>
    <t>C-3699-1300-4-0-1</t>
  </si>
  <si>
    <t>IMPLEMENTAR UN MODELO DE CAMBIO INSTITUCIONAL PARA MEJORAR LA PRESTACIÓN DE SERVICIOS Y ATENCIÓN A POBLACIÓN AFILIADA DE LOS ENTES VIGILADOS POR LA SUPERSUBSIDIO.</t>
  </si>
  <si>
    <t>C-3699-1300-4-0-2</t>
  </si>
  <si>
    <t>MEJORAR LA EFECTIVIDAD DE LOS PROCESOS MISIONALES ESTRATÉGICOS Y DE APOYO Y LA DE LOS PROCEDIMIENTOS DE PLANEACIÓN EJECUCIÓN Y SEGUIMIENTO DE LA SUPERSUBSIDIO.</t>
  </si>
  <si>
    <t>C-3699-1300-4-0-3</t>
  </si>
  <si>
    <t>FORTALECER LAS CAPACIDADES DE LOS ENTES VIGILADOS EN EL DESARROLLO DE SUS COMPETENCIAS RELACIONADAS CON LAS FUNCIONES DE IVC DE LA SUPERINTENDENCIA.</t>
  </si>
  <si>
    <t>TOTALES</t>
  </si>
  <si>
    <t/>
  </si>
  <si>
    <t>Fuente: SIIF NACIÓN</t>
  </si>
  <si>
    <r>
      <t xml:space="preserve">% </t>
    </r>
    <r>
      <rPr>
        <b/>
        <sz val="8"/>
        <color theme="0"/>
        <rFont val="Calibri"/>
        <family val="2"/>
        <scheme val="minor"/>
      </rPr>
      <t>COMPROMISO</t>
    </r>
  </si>
  <si>
    <r>
      <t xml:space="preserve">% </t>
    </r>
    <r>
      <rPr>
        <b/>
        <sz val="8"/>
        <color theme="0"/>
        <rFont val="Calibri"/>
        <family val="2"/>
        <scheme val="minor"/>
      </rPr>
      <t>OBLIGADO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</si>
</sst>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6" xfId="0" applyNumberFormat="1" applyFont="1" applyFill="1" applyBorder="1" applyAlignment="1">
      <alignment horizontal="center" vertical="center" wrapText="1" readingOrder="1"/>
    </xf>
    <xf numFmtId="0" fontId="2" fillId="0" borderId="7" xfId="0" applyNumberFormat="1" applyFont="1" applyFill="1" applyBorder="1" applyAlignment="1">
      <alignment horizontal="center" vertical="center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3" fillId="2" borderId="9" xfId="0" applyNumberFormat="1" applyFont="1" applyFill="1" applyBorder="1" applyAlignment="1">
      <alignment horizontal="center" vertical="center" wrapText="1" readingOrder="1"/>
    </xf>
    <xf numFmtId="0" fontId="3" fillId="2" borderId="10" xfId="0" applyNumberFormat="1" applyFont="1" applyFill="1" applyBorder="1" applyAlignment="1">
      <alignment horizontal="left" vertical="center" wrapText="1" readingOrder="1"/>
    </xf>
    <xf numFmtId="0" fontId="3" fillId="2" borderId="11" xfId="0" applyNumberFormat="1" applyFont="1" applyFill="1" applyBorder="1" applyAlignment="1">
      <alignment horizontal="left" vertical="center" wrapText="1" readingOrder="1"/>
    </xf>
    <xf numFmtId="164" fontId="3" fillId="2" borderId="9" xfId="0" applyNumberFormat="1" applyFont="1" applyFill="1" applyBorder="1" applyAlignment="1">
      <alignment vertical="center" wrapText="1" readingOrder="1"/>
    </xf>
    <xf numFmtId="164" fontId="3" fillId="3" borderId="9" xfId="0" applyNumberFormat="1" applyFont="1" applyFill="1" applyBorder="1" applyAlignment="1">
      <alignment vertical="center" wrapText="1" readingOrder="1"/>
    </xf>
    <xf numFmtId="10" fontId="4" fillId="3" borderId="9" xfId="1" applyNumberFormat="1" applyFont="1" applyFill="1" applyBorder="1" applyAlignment="1">
      <alignment horizontal="right" vertical="center" wrapText="1" readingOrder="1"/>
    </xf>
    <xf numFmtId="10" fontId="3" fillId="3" borderId="9" xfId="1" applyNumberFormat="1" applyFont="1" applyFill="1" applyBorder="1" applyAlignment="1">
      <alignment horizontal="right" vertical="center" wrapText="1" readingOrder="1"/>
    </xf>
    <xf numFmtId="0" fontId="5" fillId="0" borderId="9" xfId="0" applyNumberFormat="1" applyFont="1" applyFill="1" applyBorder="1" applyAlignment="1">
      <alignment vertical="center" readingOrder="1"/>
    </xf>
    <xf numFmtId="0" fontId="5" fillId="0" borderId="9" xfId="0" applyNumberFormat="1" applyFont="1" applyFill="1" applyBorder="1" applyAlignment="1">
      <alignment horizontal="justify" vertical="center" wrapText="1" readingOrder="1"/>
    </xf>
    <xf numFmtId="164" fontId="5" fillId="0" borderId="9" xfId="0" applyNumberFormat="1" applyFont="1" applyFill="1" applyBorder="1" applyAlignment="1">
      <alignment horizontal="right" vertical="center" readingOrder="1"/>
    </xf>
    <xf numFmtId="164" fontId="5" fillId="0" borderId="9" xfId="0" applyNumberFormat="1" applyFont="1" applyFill="1" applyBorder="1" applyAlignment="1">
      <alignment vertical="center" wrapText="1" readingOrder="1"/>
    </xf>
    <xf numFmtId="10" fontId="5" fillId="0" borderId="9" xfId="1" applyNumberFormat="1" applyFont="1" applyFill="1" applyBorder="1" applyAlignment="1">
      <alignment horizontal="right" vertical="center" wrapText="1" readingOrder="1"/>
    </xf>
    <xf numFmtId="0" fontId="6" fillId="0" borderId="9" xfId="0" applyNumberFormat="1" applyFont="1" applyFill="1" applyBorder="1" applyAlignment="1">
      <alignment vertical="center" readingOrder="1"/>
    </xf>
    <xf numFmtId="0" fontId="6" fillId="0" borderId="9" xfId="0" applyNumberFormat="1" applyFont="1" applyFill="1" applyBorder="1" applyAlignment="1">
      <alignment horizontal="justify" vertical="center" wrapText="1" readingOrder="1"/>
    </xf>
    <xf numFmtId="164" fontId="6" fillId="0" borderId="9" xfId="0" applyNumberFormat="1" applyFont="1" applyFill="1" applyBorder="1" applyAlignment="1">
      <alignment horizontal="right" vertical="center" readingOrder="1"/>
    </xf>
    <xf numFmtId="164" fontId="6" fillId="0" borderId="9" xfId="0" applyNumberFormat="1" applyFont="1" applyFill="1" applyBorder="1" applyAlignment="1">
      <alignment vertical="center" wrapText="1" readingOrder="1"/>
    </xf>
    <xf numFmtId="10" fontId="6" fillId="0" borderId="9" xfId="1" applyNumberFormat="1" applyFont="1" applyFill="1" applyBorder="1" applyAlignment="1">
      <alignment horizontal="right" vertical="center" wrapText="1" readingOrder="1"/>
    </xf>
    <xf numFmtId="0" fontId="3" fillId="3" borderId="10" xfId="0" applyNumberFormat="1" applyFont="1" applyFill="1" applyBorder="1" applyAlignment="1">
      <alignment horizontal="left" vertical="center" wrapText="1" readingOrder="1"/>
    </xf>
    <xf numFmtId="0" fontId="3" fillId="3" borderId="11" xfId="0" applyNumberFormat="1" applyFont="1" applyFill="1" applyBorder="1" applyAlignment="1">
      <alignment horizontal="left" vertical="center" wrapText="1" readingOrder="1"/>
    </xf>
    <xf numFmtId="0" fontId="7" fillId="0" borderId="9" xfId="0" applyNumberFormat="1" applyFont="1" applyFill="1" applyBorder="1" applyAlignment="1">
      <alignment vertical="center" wrapText="1" readingOrder="1"/>
    </xf>
    <xf numFmtId="0" fontId="7" fillId="0" borderId="9" xfId="0" applyNumberFormat="1" applyFont="1" applyFill="1" applyBorder="1" applyAlignment="1">
      <alignment horizontal="justify" vertical="center" wrapText="1" readingOrder="1"/>
    </xf>
    <xf numFmtId="164" fontId="8" fillId="0" borderId="9" xfId="0" applyNumberFormat="1" applyFont="1" applyFill="1" applyBorder="1" applyAlignment="1">
      <alignment vertical="center" wrapText="1" readingOrder="1"/>
    </xf>
    <xf numFmtId="164" fontId="7" fillId="0" borderId="9" xfId="0" applyNumberFormat="1" applyFont="1" applyFill="1" applyBorder="1" applyAlignment="1">
      <alignment vertical="center" wrapText="1" readingOrder="1"/>
    </xf>
    <xf numFmtId="0" fontId="9" fillId="0" borderId="0" xfId="0" applyFont="1" applyFill="1" applyBorder="1"/>
    <xf numFmtId="0" fontId="10" fillId="0" borderId="0" xfId="0" applyFont="1" applyFill="1" applyBorder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workbookViewId="0">
      <selection activeCell="H31" sqref="H31"/>
    </sheetView>
  </sheetViews>
  <sheetFormatPr baseColWidth="10" defaultRowHeight="15" x14ac:dyDescent="0.25"/>
  <cols>
    <col min="1" max="1" width="13.42578125" customWidth="1"/>
    <col min="2" max="2" width="33.5703125" customWidth="1"/>
    <col min="3" max="3" width="14.85546875" customWidth="1"/>
    <col min="4" max="5" width="14" customWidth="1"/>
    <col min="6" max="6" width="15" customWidth="1"/>
    <col min="7" max="7" width="12.7109375" customWidth="1"/>
    <col min="8" max="8" width="14.85546875" customWidth="1"/>
    <col min="9" max="9" width="14" customWidth="1"/>
    <col min="10" max="13" width="14.85546875" customWidth="1"/>
    <col min="14" max="14" width="10.5703125" customWidth="1"/>
    <col min="15" max="15" width="8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1:15" ht="24" x14ac:dyDescent="0.2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206</v>
      </c>
      <c r="O4" s="10" t="s">
        <v>207</v>
      </c>
    </row>
    <row r="5" spans="1:15" x14ac:dyDescent="0.25">
      <c r="A5" s="11" t="s">
        <v>16</v>
      </c>
      <c r="B5" s="12"/>
      <c r="C5" s="13">
        <f t="shared" ref="C5:M5" si="0">+C6+C37+C80</f>
        <v>26768555000</v>
      </c>
      <c r="D5" s="14">
        <f t="shared" si="0"/>
        <v>4280250763.3600001</v>
      </c>
      <c r="E5" s="14">
        <f t="shared" si="0"/>
        <v>4280250763.3600001</v>
      </c>
      <c r="F5" s="14">
        <f t="shared" si="0"/>
        <v>26768555000</v>
      </c>
      <c r="G5" s="14">
        <f t="shared" si="0"/>
        <v>333798000</v>
      </c>
      <c r="H5" s="14">
        <f t="shared" si="0"/>
        <v>24284695687.16</v>
      </c>
      <c r="I5" s="14">
        <f t="shared" si="0"/>
        <v>2150061312.8400002</v>
      </c>
      <c r="J5" s="14">
        <f t="shared" si="0"/>
        <v>24284695687.16</v>
      </c>
      <c r="K5" s="14">
        <f t="shared" si="0"/>
        <v>23782136148.390003</v>
      </c>
      <c r="L5" s="14">
        <f t="shared" si="0"/>
        <v>23571774917.390003</v>
      </c>
      <c r="M5" s="14">
        <f t="shared" si="0"/>
        <v>23571774917.390003</v>
      </c>
      <c r="N5" s="15">
        <f>+J5/F5</f>
        <v>0.90720980968752329</v>
      </c>
      <c r="O5" s="16">
        <f>+K5/F5</f>
        <v>0.88843555987202161</v>
      </c>
    </row>
    <row r="6" spans="1:15" x14ac:dyDescent="0.25">
      <c r="A6" s="11" t="s">
        <v>17</v>
      </c>
      <c r="B6" s="12"/>
      <c r="C6" s="13">
        <f t="shared" ref="C6:M6" si="1">SUM(C7:C36)</f>
        <v>16071359000</v>
      </c>
      <c r="D6" s="13">
        <f t="shared" si="1"/>
        <v>1212200000</v>
      </c>
      <c r="E6" s="13">
        <f t="shared" si="1"/>
        <v>868255314</v>
      </c>
      <c r="F6" s="13">
        <f t="shared" si="1"/>
        <v>16415303686</v>
      </c>
      <c r="G6" s="13">
        <f t="shared" si="1"/>
        <v>333798000</v>
      </c>
      <c r="H6" s="13">
        <f t="shared" si="1"/>
        <v>15552354691</v>
      </c>
      <c r="I6" s="13">
        <f t="shared" si="1"/>
        <v>529150995</v>
      </c>
      <c r="J6" s="13">
        <f t="shared" si="1"/>
        <v>15552354691</v>
      </c>
      <c r="K6" s="13">
        <f t="shared" si="1"/>
        <v>15549818537</v>
      </c>
      <c r="L6" s="13">
        <f t="shared" si="1"/>
        <v>15340247126</v>
      </c>
      <c r="M6" s="13">
        <f t="shared" si="1"/>
        <v>15340247126</v>
      </c>
      <c r="N6" s="15">
        <f>+J6/F6</f>
        <v>0.94743021442021957</v>
      </c>
      <c r="O6" s="16">
        <f>+K6/F6</f>
        <v>0.94727571505496178</v>
      </c>
    </row>
    <row r="7" spans="1:15" x14ac:dyDescent="0.25">
      <c r="A7" s="17" t="s">
        <v>18</v>
      </c>
      <c r="B7" s="18" t="s">
        <v>19</v>
      </c>
      <c r="C7" s="19">
        <v>7228140000</v>
      </c>
      <c r="D7" s="19">
        <v>140000000</v>
      </c>
      <c r="E7" s="19">
        <v>0</v>
      </c>
      <c r="F7" s="20">
        <f t="shared" ref="F7:F36" si="2">+C7+D7-E7</f>
        <v>7368140000</v>
      </c>
      <c r="G7" s="19">
        <v>0</v>
      </c>
      <c r="H7" s="19">
        <v>7362473184</v>
      </c>
      <c r="I7" s="20">
        <f>+F7-G7-H7</f>
        <v>5666816</v>
      </c>
      <c r="J7" s="19">
        <v>7362473184</v>
      </c>
      <c r="K7" s="19">
        <v>7362473184</v>
      </c>
      <c r="L7" s="19">
        <v>7360793276</v>
      </c>
      <c r="M7" s="19">
        <v>7360793276</v>
      </c>
      <c r="N7" s="21">
        <f>+J7/F7</f>
        <v>0.99923090277872029</v>
      </c>
      <c r="O7" s="21">
        <f>+K7/F7</f>
        <v>0.99923090277872029</v>
      </c>
    </row>
    <row r="8" spans="1:15" x14ac:dyDescent="0.25">
      <c r="A8" s="17" t="s">
        <v>20</v>
      </c>
      <c r="B8" s="18" t="s">
        <v>21</v>
      </c>
      <c r="C8" s="19">
        <v>477000000</v>
      </c>
      <c r="D8" s="19">
        <v>0</v>
      </c>
      <c r="E8" s="19">
        <v>90000000</v>
      </c>
      <c r="F8" s="20">
        <f t="shared" si="2"/>
        <v>387000000</v>
      </c>
      <c r="G8" s="19">
        <v>0</v>
      </c>
      <c r="H8" s="19">
        <v>375619305</v>
      </c>
      <c r="I8" s="20">
        <f t="shared" ref="I8:I36" si="3">+F8-G8-H8</f>
        <v>11380695</v>
      </c>
      <c r="J8" s="19">
        <v>375619305</v>
      </c>
      <c r="K8" s="19">
        <v>375619305</v>
      </c>
      <c r="L8" s="19">
        <v>375619305</v>
      </c>
      <c r="M8" s="19">
        <v>375619305</v>
      </c>
      <c r="N8" s="21">
        <f t="shared" ref="N8:N72" si="4">+J8/F8</f>
        <v>0.97059251937984492</v>
      </c>
      <c r="O8" s="21">
        <f t="shared" ref="O8:O72" si="5">+K8/F8</f>
        <v>0.97059251937984492</v>
      </c>
    </row>
    <row r="9" spans="1:15" x14ac:dyDescent="0.25">
      <c r="A9" s="17" t="s">
        <v>22</v>
      </c>
      <c r="B9" s="18" t="s">
        <v>23</v>
      </c>
      <c r="C9" s="19">
        <v>99860000</v>
      </c>
      <c r="D9" s="19">
        <v>0</v>
      </c>
      <c r="E9" s="19">
        <v>50000000</v>
      </c>
      <c r="F9" s="20">
        <f t="shared" si="2"/>
        <v>49860000</v>
      </c>
      <c r="G9" s="19">
        <v>0</v>
      </c>
      <c r="H9" s="19">
        <v>32871777</v>
      </c>
      <c r="I9" s="20">
        <f t="shared" si="3"/>
        <v>16988223</v>
      </c>
      <c r="J9" s="19">
        <v>32871777</v>
      </c>
      <c r="K9" s="19">
        <v>32835623</v>
      </c>
      <c r="L9" s="19">
        <v>32835623</v>
      </c>
      <c r="M9" s="19">
        <v>32835623</v>
      </c>
      <c r="N9" s="21">
        <f t="shared" si="4"/>
        <v>0.65928152827918174</v>
      </c>
      <c r="O9" s="21">
        <f t="shared" si="5"/>
        <v>0.65855641797031683</v>
      </c>
    </row>
    <row r="10" spans="1:15" x14ac:dyDescent="0.25">
      <c r="A10" s="17" t="s">
        <v>24</v>
      </c>
      <c r="B10" s="18" t="s">
        <v>25</v>
      </c>
      <c r="C10" s="19">
        <v>621636000</v>
      </c>
      <c r="D10" s="19">
        <v>0</v>
      </c>
      <c r="E10" s="19">
        <v>102000000</v>
      </c>
      <c r="F10" s="20">
        <f t="shared" si="2"/>
        <v>519636000</v>
      </c>
      <c r="G10" s="19">
        <v>0</v>
      </c>
      <c r="H10" s="19">
        <v>495147769</v>
      </c>
      <c r="I10" s="20">
        <f t="shared" si="3"/>
        <v>24488231</v>
      </c>
      <c r="J10" s="19">
        <v>495147769</v>
      </c>
      <c r="K10" s="19">
        <v>495147769</v>
      </c>
      <c r="L10" s="19">
        <v>495147769</v>
      </c>
      <c r="M10" s="19">
        <v>495147769</v>
      </c>
      <c r="N10" s="21">
        <f t="shared" si="4"/>
        <v>0.95287426005896436</v>
      </c>
      <c r="O10" s="21">
        <f t="shared" si="5"/>
        <v>0.95287426005896436</v>
      </c>
    </row>
    <row r="11" spans="1:15" x14ac:dyDescent="0.25">
      <c r="A11" s="17" t="s">
        <v>26</v>
      </c>
      <c r="B11" s="18" t="s">
        <v>27</v>
      </c>
      <c r="C11" s="19">
        <v>263410000</v>
      </c>
      <c r="D11" s="19">
        <v>0</v>
      </c>
      <c r="E11" s="19">
        <v>0</v>
      </c>
      <c r="F11" s="20">
        <f t="shared" si="2"/>
        <v>263410000</v>
      </c>
      <c r="G11" s="19">
        <v>0</v>
      </c>
      <c r="H11" s="19">
        <v>258123853</v>
      </c>
      <c r="I11" s="20">
        <f t="shared" si="3"/>
        <v>5286147</v>
      </c>
      <c r="J11" s="19">
        <v>258123853</v>
      </c>
      <c r="K11" s="19">
        <v>258123853</v>
      </c>
      <c r="L11" s="19">
        <v>256063629</v>
      </c>
      <c r="M11" s="19">
        <v>256063629</v>
      </c>
      <c r="N11" s="21">
        <f t="shared" si="4"/>
        <v>0.97993186667172849</v>
      </c>
      <c r="O11" s="21">
        <f t="shared" si="5"/>
        <v>0.97993186667172849</v>
      </c>
    </row>
    <row r="12" spans="1:15" x14ac:dyDescent="0.25">
      <c r="A12" s="17" t="s">
        <v>28</v>
      </c>
      <c r="B12" s="18" t="s">
        <v>29</v>
      </c>
      <c r="C12" s="19">
        <v>70000000</v>
      </c>
      <c r="D12" s="19">
        <v>0</v>
      </c>
      <c r="E12" s="19">
        <v>0</v>
      </c>
      <c r="F12" s="20">
        <f t="shared" si="2"/>
        <v>70000000</v>
      </c>
      <c r="G12" s="19">
        <v>0</v>
      </c>
      <c r="H12" s="19">
        <v>66570206</v>
      </c>
      <c r="I12" s="20">
        <f t="shared" si="3"/>
        <v>3429794</v>
      </c>
      <c r="J12" s="19">
        <v>66570206</v>
      </c>
      <c r="K12" s="19">
        <v>66570206</v>
      </c>
      <c r="L12" s="19">
        <v>66570206</v>
      </c>
      <c r="M12" s="19">
        <v>66570206</v>
      </c>
      <c r="N12" s="21">
        <f t="shared" si="4"/>
        <v>0.95100294285714282</v>
      </c>
      <c r="O12" s="21">
        <f t="shared" si="5"/>
        <v>0.95100294285714282</v>
      </c>
    </row>
    <row r="13" spans="1:15" x14ac:dyDescent="0.25">
      <c r="A13" s="17" t="s">
        <v>30</v>
      </c>
      <c r="B13" s="18" t="s">
        <v>31</v>
      </c>
      <c r="C13" s="19">
        <v>275600000</v>
      </c>
      <c r="D13" s="19">
        <v>0</v>
      </c>
      <c r="E13" s="19">
        <v>0</v>
      </c>
      <c r="F13" s="20">
        <f t="shared" si="2"/>
        <v>275600000</v>
      </c>
      <c r="G13" s="19">
        <v>0</v>
      </c>
      <c r="H13" s="19">
        <v>268440516</v>
      </c>
      <c r="I13" s="20">
        <f t="shared" si="3"/>
        <v>7159484</v>
      </c>
      <c r="J13" s="19">
        <v>268440516</v>
      </c>
      <c r="K13" s="19">
        <v>268440516</v>
      </c>
      <c r="L13" s="19">
        <v>259037131</v>
      </c>
      <c r="M13" s="19">
        <v>259037131</v>
      </c>
      <c r="N13" s="21">
        <f t="shared" si="4"/>
        <v>0.97402219158200287</v>
      </c>
      <c r="O13" s="21">
        <f t="shared" si="5"/>
        <v>0.97402219158200287</v>
      </c>
    </row>
    <row r="14" spans="1:15" x14ac:dyDescent="0.25">
      <c r="A14" s="17" t="s">
        <v>32</v>
      </c>
      <c r="B14" s="18" t="s">
        <v>33</v>
      </c>
      <c r="C14" s="19">
        <v>44520000</v>
      </c>
      <c r="D14" s="19">
        <v>1200000</v>
      </c>
      <c r="E14" s="19">
        <v>0</v>
      </c>
      <c r="F14" s="20">
        <f t="shared" si="2"/>
        <v>45720000</v>
      </c>
      <c r="G14" s="19">
        <v>0</v>
      </c>
      <c r="H14" s="19">
        <v>44379034</v>
      </c>
      <c r="I14" s="20">
        <f t="shared" si="3"/>
        <v>1340966</v>
      </c>
      <c r="J14" s="19">
        <v>44379034</v>
      </c>
      <c r="K14" s="19">
        <v>44379034</v>
      </c>
      <c r="L14" s="19">
        <v>36920082</v>
      </c>
      <c r="M14" s="19">
        <v>36920082</v>
      </c>
      <c r="N14" s="21">
        <f t="shared" si="4"/>
        <v>0.97067003499562554</v>
      </c>
      <c r="O14" s="21">
        <f t="shared" si="5"/>
        <v>0.97067003499562554</v>
      </c>
    </row>
    <row r="15" spans="1:15" x14ac:dyDescent="0.25">
      <c r="A15" s="17" t="s">
        <v>34</v>
      </c>
      <c r="B15" s="18" t="s">
        <v>35</v>
      </c>
      <c r="C15" s="19">
        <v>12720000</v>
      </c>
      <c r="D15" s="19">
        <v>0</v>
      </c>
      <c r="E15" s="19">
        <v>0</v>
      </c>
      <c r="F15" s="20">
        <f t="shared" si="2"/>
        <v>12720000</v>
      </c>
      <c r="G15" s="19">
        <v>0</v>
      </c>
      <c r="H15" s="19">
        <v>11548611</v>
      </c>
      <c r="I15" s="20">
        <f t="shared" si="3"/>
        <v>1171389</v>
      </c>
      <c r="J15" s="19">
        <v>11548611</v>
      </c>
      <c r="K15" s="19">
        <v>11548611</v>
      </c>
      <c r="L15" s="19">
        <v>11548611</v>
      </c>
      <c r="M15" s="19">
        <v>11548611</v>
      </c>
      <c r="N15" s="21">
        <f t="shared" si="4"/>
        <v>0.90790966981132071</v>
      </c>
      <c r="O15" s="21">
        <f t="shared" si="5"/>
        <v>0.90790966981132071</v>
      </c>
    </row>
    <row r="16" spans="1:15" x14ac:dyDescent="0.25">
      <c r="A16" s="17" t="s">
        <v>36</v>
      </c>
      <c r="B16" s="18" t="s">
        <v>37</v>
      </c>
      <c r="C16" s="19">
        <v>3710000</v>
      </c>
      <c r="D16" s="19">
        <v>1000000</v>
      </c>
      <c r="E16" s="19">
        <v>0</v>
      </c>
      <c r="F16" s="20">
        <f t="shared" si="2"/>
        <v>4710000</v>
      </c>
      <c r="G16" s="19">
        <v>0</v>
      </c>
      <c r="H16" s="19">
        <v>0</v>
      </c>
      <c r="I16" s="20">
        <f t="shared" si="3"/>
        <v>4710000</v>
      </c>
      <c r="J16" s="19">
        <v>0</v>
      </c>
      <c r="K16" s="19">
        <v>0</v>
      </c>
      <c r="L16" s="19">
        <v>0</v>
      </c>
      <c r="M16" s="19">
        <v>0</v>
      </c>
      <c r="N16" s="21">
        <f t="shared" si="4"/>
        <v>0</v>
      </c>
      <c r="O16" s="21">
        <f t="shared" si="5"/>
        <v>0</v>
      </c>
    </row>
    <row r="17" spans="1:15" x14ac:dyDescent="0.25">
      <c r="A17" s="17" t="s">
        <v>38</v>
      </c>
      <c r="B17" s="18" t="s">
        <v>39</v>
      </c>
      <c r="C17" s="19">
        <v>378950000</v>
      </c>
      <c r="D17" s="19">
        <v>9200000</v>
      </c>
      <c r="E17" s="19">
        <v>0</v>
      </c>
      <c r="F17" s="20">
        <f t="shared" si="2"/>
        <v>388150000</v>
      </c>
      <c r="G17" s="19">
        <v>0</v>
      </c>
      <c r="H17" s="19">
        <v>369682776</v>
      </c>
      <c r="I17" s="20">
        <f t="shared" si="3"/>
        <v>18467224</v>
      </c>
      <c r="J17" s="19">
        <v>369682776</v>
      </c>
      <c r="K17" s="19">
        <v>369682776</v>
      </c>
      <c r="L17" s="19">
        <v>345965334</v>
      </c>
      <c r="M17" s="19">
        <v>345965334</v>
      </c>
      <c r="N17" s="21">
        <f t="shared" si="4"/>
        <v>0.9524224552363777</v>
      </c>
      <c r="O17" s="21">
        <f t="shared" si="5"/>
        <v>0.9524224552363777</v>
      </c>
    </row>
    <row r="18" spans="1:15" x14ac:dyDescent="0.25">
      <c r="A18" s="17" t="s">
        <v>40</v>
      </c>
      <c r="B18" s="18" t="s">
        <v>41</v>
      </c>
      <c r="C18" s="19">
        <v>360690000</v>
      </c>
      <c r="D18" s="19">
        <v>41600000</v>
      </c>
      <c r="E18" s="19">
        <v>0</v>
      </c>
      <c r="F18" s="20">
        <f t="shared" si="2"/>
        <v>402290000</v>
      </c>
      <c r="G18" s="19">
        <v>0</v>
      </c>
      <c r="H18" s="19">
        <v>387682251</v>
      </c>
      <c r="I18" s="20">
        <f t="shared" si="3"/>
        <v>14607749</v>
      </c>
      <c r="J18" s="19">
        <v>387682251</v>
      </c>
      <c r="K18" s="19">
        <v>387682251</v>
      </c>
      <c r="L18" s="19">
        <v>312741506</v>
      </c>
      <c r="M18" s="19">
        <v>312741506</v>
      </c>
      <c r="N18" s="21">
        <f t="shared" si="4"/>
        <v>0.96368851077580853</v>
      </c>
      <c r="O18" s="21">
        <f t="shared" si="5"/>
        <v>0.96368851077580853</v>
      </c>
    </row>
    <row r="19" spans="1:15" x14ac:dyDescent="0.25">
      <c r="A19" s="17" t="s">
        <v>42</v>
      </c>
      <c r="B19" s="18" t="s">
        <v>43</v>
      </c>
      <c r="C19" s="19">
        <v>799600000</v>
      </c>
      <c r="D19" s="19">
        <v>43000000</v>
      </c>
      <c r="E19" s="19">
        <v>20000000</v>
      </c>
      <c r="F19" s="20">
        <f t="shared" si="2"/>
        <v>822600000</v>
      </c>
      <c r="G19" s="19">
        <v>0</v>
      </c>
      <c r="H19" s="19">
        <v>774076459</v>
      </c>
      <c r="I19" s="20">
        <f t="shared" si="3"/>
        <v>48523541</v>
      </c>
      <c r="J19" s="19">
        <v>774076459</v>
      </c>
      <c r="K19" s="19">
        <v>774076459</v>
      </c>
      <c r="L19" s="19">
        <v>774076459</v>
      </c>
      <c r="M19" s="19">
        <v>774076459</v>
      </c>
      <c r="N19" s="21">
        <f t="shared" si="4"/>
        <v>0.94101198516897644</v>
      </c>
      <c r="O19" s="21">
        <f t="shared" si="5"/>
        <v>0.94101198516897644</v>
      </c>
    </row>
    <row r="20" spans="1:15" x14ac:dyDescent="0.25">
      <c r="A20" s="17" t="s">
        <v>44</v>
      </c>
      <c r="B20" s="18" t="s">
        <v>45</v>
      </c>
      <c r="C20" s="19">
        <v>68900000</v>
      </c>
      <c r="D20" s="19">
        <v>26000000</v>
      </c>
      <c r="E20" s="19">
        <v>0</v>
      </c>
      <c r="F20" s="20">
        <f t="shared" si="2"/>
        <v>94900000</v>
      </c>
      <c r="G20" s="19">
        <v>0</v>
      </c>
      <c r="H20" s="19">
        <v>82572907</v>
      </c>
      <c r="I20" s="20">
        <f t="shared" si="3"/>
        <v>12327093</v>
      </c>
      <c r="J20" s="19">
        <v>82572907</v>
      </c>
      <c r="K20" s="19">
        <v>82572907</v>
      </c>
      <c r="L20" s="19">
        <v>82572907</v>
      </c>
      <c r="M20" s="19">
        <v>82572907</v>
      </c>
      <c r="N20" s="21">
        <f t="shared" si="4"/>
        <v>0.8701043940990516</v>
      </c>
      <c r="O20" s="21">
        <f t="shared" si="5"/>
        <v>0.8701043940990516</v>
      </c>
    </row>
    <row r="21" spans="1:15" x14ac:dyDescent="0.25">
      <c r="A21" s="17" t="s">
        <v>46</v>
      </c>
      <c r="B21" s="18" t="s">
        <v>47</v>
      </c>
      <c r="C21" s="19">
        <v>42000000</v>
      </c>
      <c r="D21" s="19">
        <v>12000000</v>
      </c>
      <c r="E21" s="19">
        <v>0</v>
      </c>
      <c r="F21" s="20">
        <f t="shared" si="2"/>
        <v>54000000</v>
      </c>
      <c r="G21" s="19">
        <v>0</v>
      </c>
      <c r="H21" s="19">
        <v>53503558</v>
      </c>
      <c r="I21" s="20">
        <f t="shared" si="3"/>
        <v>496442</v>
      </c>
      <c r="J21" s="19">
        <v>53503558</v>
      </c>
      <c r="K21" s="19">
        <v>53503558</v>
      </c>
      <c r="L21" s="19">
        <v>53503558</v>
      </c>
      <c r="M21" s="19">
        <v>53503558</v>
      </c>
      <c r="N21" s="21">
        <f t="shared" si="4"/>
        <v>0.99080662962962962</v>
      </c>
      <c r="O21" s="21">
        <f t="shared" si="5"/>
        <v>0.99080662962962962</v>
      </c>
    </row>
    <row r="22" spans="1:15" x14ac:dyDescent="0.25">
      <c r="A22" s="17" t="s">
        <v>48</v>
      </c>
      <c r="B22" s="18" t="s">
        <v>49</v>
      </c>
      <c r="C22" s="19">
        <v>36825000</v>
      </c>
      <c r="D22" s="19">
        <v>144000000</v>
      </c>
      <c r="E22" s="19">
        <v>6000000</v>
      </c>
      <c r="F22" s="20">
        <f t="shared" si="2"/>
        <v>174825000</v>
      </c>
      <c r="G22" s="19">
        <v>0</v>
      </c>
      <c r="H22" s="19">
        <v>174825000</v>
      </c>
      <c r="I22" s="20">
        <f t="shared" si="3"/>
        <v>0</v>
      </c>
      <c r="J22" s="19">
        <v>174825000</v>
      </c>
      <c r="K22" s="19">
        <v>174825000</v>
      </c>
      <c r="L22" s="19">
        <v>84514245</v>
      </c>
      <c r="M22" s="19">
        <v>84514245</v>
      </c>
      <c r="N22" s="21">
        <f t="shared" si="4"/>
        <v>1</v>
      </c>
      <c r="O22" s="21">
        <f t="shared" si="5"/>
        <v>1</v>
      </c>
    </row>
    <row r="23" spans="1:15" ht="22.5" x14ac:dyDescent="0.25">
      <c r="A23" s="22" t="s">
        <v>50</v>
      </c>
      <c r="B23" s="23" t="s">
        <v>51</v>
      </c>
      <c r="C23" s="24">
        <v>732798000</v>
      </c>
      <c r="D23" s="24">
        <v>0</v>
      </c>
      <c r="E23" s="24">
        <v>399000000</v>
      </c>
      <c r="F23" s="24">
        <f t="shared" si="2"/>
        <v>333798000</v>
      </c>
      <c r="G23" s="24">
        <v>333798000</v>
      </c>
      <c r="H23" s="24">
        <v>0</v>
      </c>
      <c r="I23" s="25">
        <f t="shared" si="3"/>
        <v>0</v>
      </c>
      <c r="J23" s="24">
        <v>0</v>
      </c>
      <c r="K23" s="24">
        <v>0</v>
      </c>
      <c r="L23" s="24">
        <v>0</v>
      </c>
      <c r="M23" s="24">
        <v>0</v>
      </c>
      <c r="N23" s="26">
        <f t="shared" si="4"/>
        <v>0</v>
      </c>
      <c r="O23" s="26">
        <f t="shared" si="5"/>
        <v>0</v>
      </c>
    </row>
    <row r="24" spans="1:15" x14ac:dyDescent="0.25">
      <c r="A24" s="17" t="s">
        <v>52</v>
      </c>
      <c r="B24" s="18" t="s">
        <v>53</v>
      </c>
      <c r="C24" s="19">
        <v>870000000</v>
      </c>
      <c r="D24" s="19">
        <v>598000000</v>
      </c>
      <c r="E24" s="19">
        <v>59255314</v>
      </c>
      <c r="F24" s="20">
        <f t="shared" si="2"/>
        <v>1408744686</v>
      </c>
      <c r="G24" s="19">
        <v>0</v>
      </c>
      <c r="H24" s="19">
        <v>1156150000</v>
      </c>
      <c r="I24" s="20">
        <f t="shared" si="3"/>
        <v>252594686</v>
      </c>
      <c r="J24" s="19">
        <v>1156150000</v>
      </c>
      <c r="K24" s="19">
        <v>1153650000</v>
      </c>
      <c r="L24" s="19">
        <v>1153650000</v>
      </c>
      <c r="M24" s="19">
        <v>1153650000</v>
      </c>
      <c r="N24" s="21">
        <f t="shared" si="4"/>
        <v>0.82069519870401841</v>
      </c>
      <c r="O24" s="21">
        <f t="shared" si="5"/>
        <v>0.81892056911723465</v>
      </c>
    </row>
    <row r="25" spans="1:15" x14ac:dyDescent="0.25">
      <c r="A25" s="17" t="s">
        <v>54</v>
      </c>
      <c r="B25" s="18" t="s">
        <v>55</v>
      </c>
      <c r="C25" s="19">
        <v>20000000</v>
      </c>
      <c r="D25" s="19">
        <v>54200000</v>
      </c>
      <c r="E25" s="19">
        <v>0</v>
      </c>
      <c r="F25" s="20">
        <f t="shared" si="2"/>
        <v>74200000</v>
      </c>
      <c r="G25" s="19">
        <v>0</v>
      </c>
      <c r="H25" s="19">
        <v>74200000</v>
      </c>
      <c r="I25" s="20">
        <f t="shared" si="3"/>
        <v>0</v>
      </c>
      <c r="J25" s="19">
        <v>74200000</v>
      </c>
      <c r="K25" s="19">
        <v>74200000</v>
      </c>
      <c r="L25" s="19">
        <v>74200000</v>
      </c>
      <c r="M25" s="19">
        <v>74200000</v>
      </c>
      <c r="N25" s="21">
        <f t="shared" si="4"/>
        <v>1</v>
      </c>
      <c r="O25" s="21">
        <f t="shared" si="5"/>
        <v>1</v>
      </c>
    </row>
    <row r="26" spans="1:15" x14ac:dyDescent="0.25">
      <c r="A26" s="17" t="s">
        <v>56</v>
      </c>
      <c r="B26" s="18" t="s">
        <v>57</v>
      </c>
      <c r="C26" s="19">
        <v>415000000</v>
      </c>
      <c r="D26" s="19">
        <v>13000000</v>
      </c>
      <c r="E26" s="19">
        <v>30000000</v>
      </c>
      <c r="F26" s="20">
        <f t="shared" si="2"/>
        <v>398000000</v>
      </c>
      <c r="G26" s="19">
        <v>0</v>
      </c>
      <c r="H26" s="19">
        <v>397838700</v>
      </c>
      <c r="I26" s="20">
        <f t="shared" si="3"/>
        <v>161300</v>
      </c>
      <c r="J26" s="19">
        <v>397838700</v>
      </c>
      <c r="K26" s="19">
        <v>397838700</v>
      </c>
      <c r="L26" s="19">
        <v>397838700</v>
      </c>
      <c r="M26" s="19">
        <v>397838700</v>
      </c>
      <c r="N26" s="21">
        <f t="shared" si="4"/>
        <v>0.99959472361809043</v>
      </c>
      <c r="O26" s="21">
        <f t="shared" si="5"/>
        <v>0.99959472361809043</v>
      </c>
    </row>
    <row r="27" spans="1:15" ht="22.5" x14ac:dyDescent="0.25">
      <c r="A27" s="17" t="s">
        <v>58</v>
      </c>
      <c r="B27" s="18" t="s">
        <v>59</v>
      </c>
      <c r="C27" s="19">
        <v>550000000</v>
      </c>
      <c r="D27" s="19">
        <v>0</v>
      </c>
      <c r="E27" s="19">
        <v>50000000</v>
      </c>
      <c r="F27" s="20">
        <f t="shared" si="2"/>
        <v>500000000</v>
      </c>
      <c r="G27" s="19">
        <v>0</v>
      </c>
      <c r="H27" s="19">
        <v>486793542</v>
      </c>
      <c r="I27" s="20">
        <f t="shared" si="3"/>
        <v>13206458</v>
      </c>
      <c r="J27" s="19">
        <v>486793542</v>
      </c>
      <c r="K27" s="19">
        <v>486793542</v>
      </c>
      <c r="L27" s="19">
        <v>486793542</v>
      </c>
      <c r="M27" s="19">
        <v>486793542</v>
      </c>
      <c r="N27" s="21">
        <f t="shared" si="4"/>
        <v>0.97358708400000005</v>
      </c>
      <c r="O27" s="21">
        <f t="shared" si="5"/>
        <v>0.97358708400000005</v>
      </c>
    </row>
    <row r="28" spans="1:15" x14ac:dyDescent="0.25">
      <c r="A28" s="17" t="s">
        <v>60</v>
      </c>
      <c r="B28" s="18" t="s">
        <v>61</v>
      </c>
      <c r="C28" s="19">
        <v>690000000</v>
      </c>
      <c r="D28" s="19">
        <v>0</v>
      </c>
      <c r="E28" s="19">
        <v>0</v>
      </c>
      <c r="F28" s="20">
        <f t="shared" si="2"/>
        <v>690000000</v>
      </c>
      <c r="G28" s="19">
        <v>0</v>
      </c>
      <c r="H28" s="19">
        <v>687918476</v>
      </c>
      <c r="I28" s="20">
        <f t="shared" si="3"/>
        <v>2081524</v>
      </c>
      <c r="J28" s="19">
        <v>687918476</v>
      </c>
      <c r="K28" s="19">
        <v>687918476</v>
      </c>
      <c r="L28" s="19">
        <v>687918476</v>
      </c>
      <c r="M28" s="19">
        <v>687918476</v>
      </c>
      <c r="N28" s="21">
        <f t="shared" si="4"/>
        <v>0.99698329855072465</v>
      </c>
      <c r="O28" s="21">
        <f t="shared" si="5"/>
        <v>0.99698329855072465</v>
      </c>
    </row>
    <row r="29" spans="1:15" x14ac:dyDescent="0.25">
      <c r="A29" s="17" t="s">
        <v>62</v>
      </c>
      <c r="B29" s="18" t="s">
        <v>63</v>
      </c>
      <c r="C29" s="19">
        <v>810000000</v>
      </c>
      <c r="D29" s="19">
        <v>70000000</v>
      </c>
      <c r="E29" s="19">
        <v>0</v>
      </c>
      <c r="F29" s="20">
        <f t="shared" si="2"/>
        <v>880000000</v>
      </c>
      <c r="G29" s="19">
        <v>0</v>
      </c>
      <c r="H29" s="19">
        <v>862139624</v>
      </c>
      <c r="I29" s="20">
        <f t="shared" si="3"/>
        <v>17860376</v>
      </c>
      <c r="J29" s="19">
        <v>862139624</v>
      </c>
      <c r="K29" s="19">
        <v>862139624</v>
      </c>
      <c r="L29" s="19">
        <v>862139624</v>
      </c>
      <c r="M29" s="19">
        <v>862139624</v>
      </c>
      <c r="N29" s="21">
        <f t="shared" si="4"/>
        <v>0.97970411818181813</v>
      </c>
      <c r="O29" s="21">
        <f t="shared" si="5"/>
        <v>0.97970411818181813</v>
      </c>
    </row>
    <row r="30" spans="1:15" ht="22.5" x14ac:dyDescent="0.25">
      <c r="A30" s="17" t="s">
        <v>64</v>
      </c>
      <c r="B30" s="18" t="s">
        <v>65</v>
      </c>
      <c r="C30" s="19">
        <v>510000000</v>
      </c>
      <c r="D30" s="19">
        <v>50000000</v>
      </c>
      <c r="E30" s="19">
        <v>500000</v>
      </c>
      <c r="F30" s="20">
        <f t="shared" si="2"/>
        <v>559500000</v>
      </c>
      <c r="G30" s="19">
        <v>0</v>
      </c>
      <c r="H30" s="19">
        <v>545043973</v>
      </c>
      <c r="I30" s="20">
        <f t="shared" si="3"/>
        <v>14456027</v>
      </c>
      <c r="J30" s="19">
        <v>545043973</v>
      </c>
      <c r="K30" s="19">
        <v>545043973</v>
      </c>
      <c r="L30" s="19">
        <v>545043973</v>
      </c>
      <c r="M30" s="19">
        <v>545043973</v>
      </c>
      <c r="N30" s="21">
        <f t="shared" si="4"/>
        <v>0.97416259696157281</v>
      </c>
      <c r="O30" s="21">
        <f t="shared" si="5"/>
        <v>0.97416259696157281</v>
      </c>
    </row>
    <row r="31" spans="1:15" x14ac:dyDescent="0.25">
      <c r="A31" s="17" t="s">
        <v>66</v>
      </c>
      <c r="B31" s="18" t="s">
        <v>67</v>
      </c>
      <c r="C31" s="19">
        <v>74000000</v>
      </c>
      <c r="D31" s="19">
        <v>500000</v>
      </c>
      <c r="E31" s="19">
        <v>31500000</v>
      </c>
      <c r="F31" s="20">
        <f t="shared" si="2"/>
        <v>43000000</v>
      </c>
      <c r="G31" s="19">
        <v>0</v>
      </c>
      <c r="H31" s="19">
        <v>42791670</v>
      </c>
      <c r="I31" s="20">
        <f t="shared" si="3"/>
        <v>208330</v>
      </c>
      <c r="J31" s="19">
        <v>42791670</v>
      </c>
      <c r="K31" s="19">
        <v>42791670</v>
      </c>
      <c r="L31" s="19">
        <v>42791670</v>
      </c>
      <c r="M31" s="19">
        <v>42791670</v>
      </c>
      <c r="N31" s="21">
        <f t="shared" si="4"/>
        <v>0.99515511627906972</v>
      </c>
      <c r="O31" s="21">
        <f t="shared" si="5"/>
        <v>0.99515511627906972</v>
      </c>
    </row>
    <row r="32" spans="1:15" ht="33.75" x14ac:dyDescent="0.25">
      <c r="A32" s="17" t="s">
        <v>68</v>
      </c>
      <c r="B32" s="18" t="s">
        <v>69</v>
      </c>
      <c r="C32" s="19">
        <v>63000000</v>
      </c>
      <c r="D32" s="19">
        <v>0</v>
      </c>
      <c r="E32" s="19">
        <v>0</v>
      </c>
      <c r="F32" s="20">
        <f t="shared" si="2"/>
        <v>63000000</v>
      </c>
      <c r="G32" s="19">
        <v>0</v>
      </c>
      <c r="H32" s="19">
        <v>44458700</v>
      </c>
      <c r="I32" s="20">
        <f t="shared" si="3"/>
        <v>18541300</v>
      </c>
      <c r="J32" s="19">
        <v>44458700</v>
      </c>
      <c r="K32" s="19">
        <v>44458700</v>
      </c>
      <c r="L32" s="19">
        <v>44458700</v>
      </c>
      <c r="M32" s="19">
        <v>44458700</v>
      </c>
      <c r="N32" s="21">
        <f t="shared" si="4"/>
        <v>0.70569365079365076</v>
      </c>
      <c r="O32" s="21">
        <f t="shared" si="5"/>
        <v>0.70569365079365076</v>
      </c>
    </row>
    <row r="33" spans="1:15" x14ac:dyDescent="0.25">
      <c r="A33" s="17" t="s">
        <v>70</v>
      </c>
      <c r="B33" s="18" t="s">
        <v>71</v>
      </c>
      <c r="C33" s="19">
        <v>320000000</v>
      </c>
      <c r="D33" s="19">
        <v>8500000</v>
      </c>
      <c r="E33" s="19">
        <v>30000000</v>
      </c>
      <c r="F33" s="20">
        <f t="shared" si="2"/>
        <v>298500000</v>
      </c>
      <c r="G33" s="19">
        <v>0</v>
      </c>
      <c r="H33" s="19">
        <v>298373200</v>
      </c>
      <c r="I33" s="20">
        <f t="shared" si="3"/>
        <v>126800</v>
      </c>
      <c r="J33" s="19">
        <v>298373200</v>
      </c>
      <c r="K33" s="19">
        <v>298373200</v>
      </c>
      <c r="L33" s="19">
        <v>298373200</v>
      </c>
      <c r="M33" s="19">
        <v>298373200</v>
      </c>
      <c r="N33" s="21">
        <f t="shared" si="4"/>
        <v>0.99957520938023448</v>
      </c>
      <c r="O33" s="21">
        <f t="shared" si="5"/>
        <v>0.99957520938023448</v>
      </c>
    </row>
    <row r="34" spans="1:15" x14ac:dyDescent="0.25">
      <c r="A34" s="17" t="s">
        <v>72</v>
      </c>
      <c r="B34" s="18" t="s">
        <v>73</v>
      </c>
      <c r="C34" s="19">
        <v>61000000</v>
      </c>
      <c r="D34" s="19">
        <v>0</v>
      </c>
      <c r="E34" s="19">
        <v>0</v>
      </c>
      <c r="F34" s="20">
        <f t="shared" si="2"/>
        <v>61000000</v>
      </c>
      <c r="G34" s="19">
        <v>0</v>
      </c>
      <c r="H34" s="19">
        <v>49802700</v>
      </c>
      <c r="I34" s="20">
        <f t="shared" si="3"/>
        <v>11197300</v>
      </c>
      <c r="J34" s="19">
        <v>49802700</v>
      </c>
      <c r="K34" s="19">
        <v>49802700</v>
      </c>
      <c r="L34" s="19">
        <v>49802700</v>
      </c>
      <c r="M34" s="19">
        <v>49802700</v>
      </c>
      <c r="N34" s="21">
        <f t="shared" si="4"/>
        <v>0.8164377049180328</v>
      </c>
      <c r="O34" s="21">
        <f t="shared" si="5"/>
        <v>0.8164377049180328</v>
      </c>
    </row>
    <row r="35" spans="1:15" x14ac:dyDescent="0.25">
      <c r="A35" s="17" t="s">
        <v>74</v>
      </c>
      <c r="B35" s="18" t="s">
        <v>75</v>
      </c>
      <c r="C35" s="19">
        <v>61000000</v>
      </c>
      <c r="D35" s="19">
        <v>0</v>
      </c>
      <c r="E35" s="19">
        <v>0</v>
      </c>
      <c r="F35" s="20">
        <f t="shared" si="2"/>
        <v>61000000</v>
      </c>
      <c r="G35" s="19">
        <v>0</v>
      </c>
      <c r="H35" s="19">
        <v>49802500</v>
      </c>
      <c r="I35" s="20">
        <f t="shared" si="3"/>
        <v>11197500</v>
      </c>
      <c r="J35" s="19">
        <v>49802500</v>
      </c>
      <c r="K35" s="19">
        <v>49802500</v>
      </c>
      <c r="L35" s="19">
        <v>49802500</v>
      </c>
      <c r="M35" s="19">
        <v>49802500</v>
      </c>
      <c r="N35" s="21">
        <f t="shared" si="4"/>
        <v>0.81643442622950824</v>
      </c>
      <c r="O35" s="21">
        <f t="shared" si="5"/>
        <v>0.81643442622950824</v>
      </c>
    </row>
    <row r="36" spans="1:15" ht="22.5" x14ac:dyDescent="0.25">
      <c r="A36" s="17" t="s">
        <v>76</v>
      </c>
      <c r="B36" s="18" t="s">
        <v>77</v>
      </c>
      <c r="C36" s="19">
        <v>111000000</v>
      </c>
      <c r="D36" s="19">
        <v>0</v>
      </c>
      <c r="E36" s="19">
        <v>0</v>
      </c>
      <c r="F36" s="20">
        <f t="shared" si="2"/>
        <v>111000000</v>
      </c>
      <c r="G36" s="19">
        <v>0</v>
      </c>
      <c r="H36" s="19">
        <v>99524400</v>
      </c>
      <c r="I36" s="20">
        <f t="shared" si="3"/>
        <v>11475600</v>
      </c>
      <c r="J36" s="19">
        <v>99524400</v>
      </c>
      <c r="K36" s="19">
        <v>99524400</v>
      </c>
      <c r="L36" s="19">
        <v>99524400</v>
      </c>
      <c r="M36" s="19">
        <v>99524400</v>
      </c>
      <c r="N36" s="21">
        <f t="shared" si="4"/>
        <v>0.89661621621621623</v>
      </c>
      <c r="O36" s="21">
        <f t="shared" si="5"/>
        <v>0.89661621621621623</v>
      </c>
    </row>
    <row r="37" spans="1:15" x14ac:dyDescent="0.25">
      <c r="A37" s="27" t="s">
        <v>78</v>
      </c>
      <c r="B37" s="28"/>
      <c r="C37" s="14">
        <f>+C38+C41</f>
        <v>7092736000</v>
      </c>
      <c r="D37" s="14">
        <f t="shared" ref="D37:L37" si="6">+D38+D41</f>
        <v>3062995449.3600001</v>
      </c>
      <c r="E37" s="14">
        <f t="shared" si="6"/>
        <v>976995449.36000013</v>
      </c>
      <c r="F37" s="14">
        <f t="shared" si="6"/>
        <v>9178736000.0000019</v>
      </c>
      <c r="G37" s="14">
        <f t="shared" si="6"/>
        <v>0</v>
      </c>
      <c r="H37" s="14">
        <f t="shared" si="6"/>
        <v>8666447990.6400013</v>
      </c>
      <c r="I37" s="14">
        <f t="shared" si="6"/>
        <v>512288009.36000001</v>
      </c>
      <c r="J37" s="14">
        <f t="shared" si="6"/>
        <v>8666447990.6400013</v>
      </c>
      <c r="K37" s="14">
        <f t="shared" si="6"/>
        <v>8166424605.8700008</v>
      </c>
      <c r="L37" s="14">
        <f t="shared" si="6"/>
        <v>8165634785.8700008</v>
      </c>
      <c r="M37" s="14">
        <f>+M38+M41</f>
        <v>8165634785.8700008</v>
      </c>
      <c r="N37" s="15">
        <f t="shared" si="4"/>
        <v>0.94418752109658666</v>
      </c>
      <c r="O37" s="16">
        <f t="shared" si="5"/>
        <v>0.88971124192590345</v>
      </c>
    </row>
    <row r="38" spans="1:15" x14ac:dyDescent="0.25">
      <c r="A38" s="29" t="s">
        <v>79</v>
      </c>
      <c r="B38" s="30" t="s">
        <v>80</v>
      </c>
      <c r="C38" s="31">
        <f>+C39+C40</f>
        <v>11330000</v>
      </c>
      <c r="D38" s="31">
        <f>+D39+D40</f>
        <v>388000</v>
      </c>
      <c r="E38" s="31">
        <f>+E39+E40</f>
        <v>388000</v>
      </c>
      <c r="F38" s="31">
        <f t="shared" ref="F38:M38" si="7">+F39+F40</f>
        <v>11330000</v>
      </c>
      <c r="G38" s="31">
        <f t="shared" si="7"/>
        <v>0</v>
      </c>
      <c r="H38" s="31">
        <f t="shared" si="7"/>
        <v>10703000</v>
      </c>
      <c r="I38" s="31">
        <f>+I39+I40</f>
        <v>627000</v>
      </c>
      <c r="J38" s="31">
        <f t="shared" si="7"/>
        <v>10703000</v>
      </c>
      <c r="K38" s="31">
        <f t="shared" si="7"/>
        <v>10703000</v>
      </c>
      <c r="L38" s="31">
        <f t="shared" si="7"/>
        <v>10703000</v>
      </c>
      <c r="M38" s="31">
        <f t="shared" si="7"/>
        <v>10703000</v>
      </c>
      <c r="N38" s="21">
        <f t="shared" si="4"/>
        <v>0.94466019417475733</v>
      </c>
      <c r="O38" s="21">
        <f t="shared" si="5"/>
        <v>0.94466019417475733</v>
      </c>
    </row>
    <row r="39" spans="1:15" x14ac:dyDescent="0.25">
      <c r="A39" s="17" t="s">
        <v>81</v>
      </c>
      <c r="B39" s="18" t="s">
        <v>82</v>
      </c>
      <c r="C39" s="19">
        <v>10700000</v>
      </c>
      <c r="D39" s="19">
        <v>194000</v>
      </c>
      <c r="E39" s="19">
        <v>194000</v>
      </c>
      <c r="F39" s="20">
        <f>+C39+D39-E39</f>
        <v>10700000</v>
      </c>
      <c r="G39" s="19">
        <v>0</v>
      </c>
      <c r="H39" s="19">
        <v>10391000</v>
      </c>
      <c r="I39" s="20">
        <f t="shared" ref="I39:I40" si="8">+F39-G39-H39</f>
        <v>309000</v>
      </c>
      <c r="J39" s="19">
        <v>10391000</v>
      </c>
      <c r="K39" s="19">
        <v>10391000</v>
      </c>
      <c r="L39" s="19">
        <v>10391000</v>
      </c>
      <c r="M39" s="19">
        <v>10391000</v>
      </c>
      <c r="N39" s="21">
        <f t="shared" si="4"/>
        <v>0.97112149532710279</v>
      </c>
      <c r="O39" s="21">
        <f t="shared" si="5"/>
        <v>0.97112149532710279</v>
      </c>
    </row>
    <row r="40" spans="1:15" x14ac:dyDescent="0.25">
      <c r="A40" s="17" t="s">
        <v>83</v>
      </c>
      <c r="B40" s="18" t="s">
        <v>84</v>
      </c>
      <c r="C40" s="19">
        <v>630000</v>
      </c>
      <c r="D40" s="19">
        <v>194000</v>
      </c>
      <c r="E40" s="19">
        <v>194000</v>
      </c>
      <c r="F40" s="20">
        <f>+C40+D40-E40</f>
        <v>630000</v>
      </c>
      <c r="G40" s="19">
        <v>0</v>
      </c>
      <c r="H40" s="19">
        <v>312000</v>
      </c>
      <c r="I40" s="20">
        <f t="shared" si="8"/>
        <v>318000</v>
      </c>
      <c r="J40" s="19">
        <v>312000</v>
      </c>
      <c r="K40" s="19">
        <v>312000</v>
      </c>
      <c r="L40" s="19">
        <v>312000</v>
      </c>
      <c r="M40" s="19">
        <v>312000</v>
      </c>
      <c r="N40" s="21">
        <f t="shared" si="4"/>
        <v>0.49523809523809526</v>
      </c>
      <c r="O40" s="21">
        <f t="shared" si="5"/>
        <v>0.49523809523809526</v>
      </c>
    </row>
    <row r="41" spans="1:15" x14ac:dyDescent="0.25">
      <c r="A41" s="29" t="s">
        <v>85</v>
      </c>
      <c r="B41" s="30" t="s">
        <v>86</v>
      </c>
      <c r="C41" s="32">
        <f>SUM(C42:C79)</f>
        <v>7081406000</v>
      </c>
      <c r="D41" s="32">
        <f t="shared" ref="D41:M41" si="9">SUM(D42:D79)</f>
        <v>3062607449.3600001</v>
      </c>
      <c r="E41" s="32">
        <f t="shared" si="9"/>
        <v>976607449.36000013</v>
      </c>
      <c r="F41" s="32">
        <f>SUM(F42:F79)</f>
        <v>9167406000.0000019</v>
      </c>
      <c r="G41" s="32">
        <f t="shared" si="9"/>
        <v>0</v>
      </c>
      <c r="H41" s="32">
        <f t="shared" si="9"/>
        <v>8655744990.6400013</v>
      </c>
      <c r="I41" s="32">
        <f>SUM(I42:I79)</f>
        <v>511661009.36000001</v>
      </c>
      <c r="J41" s="32">
        <f t="shared" si="9"/>
        <v>8655744990.6400013</v>
      </c>
      <c r="K41" s="32">
        <f t="shared" si="9"/>
        <v>8155721605.8700008</v>
      </c>
      <c r="L41" s="32">
        <f t="shared" si="9"/>
        <v>8154931785.8700008</v>
      </c>
      <c r="M41" s="32">
        <f t="shared" si="9"/>
        <v>8154931785.8700008</v>
      </c>
      <c r="N41" s="21">
        <f t="shared" si="4"/>
        <v>0.94418693691977851</v>
      </c>
      <c r="O41" s="21">
        <f t="shared" si="5"/>
        <v>0.88964333049828914</v>
      </c>
    </row>
    <row r="42" spans="1:15" x14ac:dyDescent="0.25">
      <c r="A42" s="17" t="s">
        <v>87</v>
      </c>
      <c r="B42" s="18" t="s">
        <v>88</v>
      </c>
      <c r="C42" s="19">
        <v>0</v>
      </c>
      <c r="D42" s="19">
        <f>600000000+152019433</f>
        <v>752019433</v>
      </c>
      <c r="E42" s="19">
        <v>123519433</v>
      </c>
      <c r="F42" s="20">
        <f t="shared" ref="F42:F100" si="10">+C42+D42-E42</f>
        <v>628500000</v>
      </c>
      <c r="G42" s="19">
        <v>0</v>
      </c>
      <c r="H42" s="19">
        <v>625998200</v>
      </c>
      <c r="I42" s="20">
        <f t="shared" ref="I42:I79" si="11">+F42-G42-H42</f>
        <v>2501800</v>
      </c>
      <c r="J42" s="19">
        <v>625998200</v>
      </c>
      <c r="K42" s="19">
        <v>341312954</v>
      </c>
      <c r="L42" s="19">
        <v>341312954</v>
      </c>
      <c r="M42" s="19">
        <v>341312954</v>
      </c>
      <c r="N42" s="21">
        <f t="shared" si="4"/>
        <v>0.99601941129673821</v>
      </c>
      <c r="O42" s="21">
        <f t="shared" si="5"/>
        <v>0.54305959268098647</v>
      </c>
    </row>
    <row r="43" spans="1:15" x14ac:dyDescent="0.25">
      <c r="A43" s="17" t="s">
        <v>89</v>
      </c>
      <c r="B43" s="18" t="s">
        <v>90</v>
      </c>
      <c r="C43" s="19">
        <v>0</v>
      </c>
      <c r="D43" s="19">
        <v>38600000</v>
      </c>
      <c r="E43" s="19">
        <v>0</v>
      </c>
      <c r="F43" s="20">
        <f t="shared" si="10"/>
        <v>38600000</v>
      </c>
      <c r="G43" s="19">
        <v>0</v>
      </c>
      <c r="H43" s="19">
        <v>17000000</v>
      </c>
      <c r="I43" s="20">
        <f t="shared" si="11"/>
        <v>21600000</v>
      </c>
      <c r="J43" s="19">
        <v>17000000</v>
      </c>
      <c r="K43" s="19">
        <v>17000000</v>
      </c>
      <c r="L43" s="19">
        <v>17000000</v>
      </c>
      <c r="M43" s="19">
        <v>17000000</v>
      </c>
      <c r="N43" s="21">
        <f t="shared" si="4"/>
        <v>0.44041450777202074</v>
      </c>
      <c r="O43" s="21">
        <f t="shared" si="5"/>
        <v>0.44041450777202074</v>
      </c>
    </row>
    <row r="44" spans="1:15" x14ac:dyDescent="0.25">
      <c r="A44" s="17" t="s">
        <v>91</v>
      </c>
      <c r="B44" s="18" t="s">
        <v>92</v>
      </c>
      <c r="C44" s="19">
        <v>30000000</v>
      </c>
      <c r="D44" s="19">
        <v>6000000</v>
      </c>
      <c r="E44" s="19">
        <v>0</v>
      </c>
      <c r="F44" s="20">
        <f t="shared" si="10"/>
        <v>36000000</v>
      </c>
      <c r="G44" s="19">
        <v>0</v>
      </c>
      <c r="H44" s="19">
        <v>23640737</v>
      </c>
      <c r="I44" s="20">
        <f t="shared" si="11"/>
        <v>12359263</v>
      </c>
      <c r="J44" s="19">
        <v>23640737</v>
      </c>
      <c r="K44" s="19">
        <v>22653776</v>
      </c>
      <c r="L44" s="19">
        <v>21965891</v>
      </c>
      <c r="M44" s="19">
        <v>21965891</v>
      </c>
      <c r="N44" s="21">
        <f t="shared" si="4"/>
        <v>0.65668713888888885</v>
      </c>
      <c r="O44" s="21">
        <f t="shared" si="5"/>
        <v>0.62927155555555558</v>
      </c>
    </row>
    <row r="45" spans="1:15" x14ac:dyDescent="0.25">
      <c r="A45" s="17" t="s">
        <v>93</v>
      </c>
      <c r="B45" s="18" t="s">
        <v>94</v>
      </c>
      <c r="C45" s="19">
        <v>6000000</v>
      </c>
      <c r="D45" s="19">
        <v>7589578.71</v>
      </c>
      <c r="E45" s="19">
        <v>5123011.1399999997</v>
      </c>
      <c r="F45" s="20">
        <f t="shared" si="10"/>
        <v>8466567.5700000003</v>
      </c>
      <c r="G45" s="19">
        <v>0</v>
      </c>
      <c r="H45" s="19">
        <v>8466567.5700000003</v>
      </c>
      <c r="I45" s="20">
        <f t="shared" si="11"/>
        <v>0</v>
      </c>
      <c r="J45" s="19">
        <v>8466567.5700000003</v>
      </c>
      <c r="K45" s="19">
        <v>8466567.5700000003</v>
      </c>
      <c r="L45" s="19">
        <v>8466567.5700000003</v>
      </c>
      <c r="M45" s="19">
        <v>8466567.5700000003</v>
      </c>
      <c r="N45" s="21">
        <f t="shared" si="4"/>
        <v>1</v>
      </c>
      <c r="O45" s="21">
        <f t="shared" si="5"/>
        <v>1</v>
      </c>
    </row>
    <row r="46" spans="1:15" x14ac:dyDescent="0.25">
      <c r="A46" s="17" t="s">
        <v>95</v>
      </c>
      <c r="B46" s="18" t="s">
        <v>96</v>
      </c>
      <c r="C46" s="19">
        <v>40000000</v>
      </c>
      <c r="D46" s="19">
        <v>42300000</v>
      </c>
      <c r="E46" s="19">
        <v>31651645.420000002</v>
      </c>
      <c r="F46" s="20">
        <f t="shared" si="10"/>
        <v>50648354.579999998</v>
      </c>
      <c r="G46" s="19">
        <v>0</v>
      </c>
      <c r="H46" s="19">
        <v>29932210.98</v>
      </c>
      <c r="I46" s="20">
        <f t="shared" si="11"/>
        <v>20716143.599999998</v>
      </c>
      <c r="J46" s="19">
        <v>29932210.98</v>
      </c>
      <c r="K46" s="19">
        <v>20648348.579999998</v>
      </c>
      <c r="L46" s="19">
        <v>20648348.579999998</v>
      </c>
      <c r="M46" s="19">
        <v>20648348.579999998</v>
      </c>
      <c r="N46" s="21">
        <f t="shared" si="4"/>
        <v>0.59098091592929303</v>
      </c>
      <c r="O46" s="21">
        <f t="shared" si="5"/>
        <v>0.40768054068539494</v>
      </c>
    </row>
    <row r="47" spans="1:15" x14ac:dyDescent="0.25">
      <c r="A47" s="17" t="s">
        <v>97</v>
      </c>
      <c r="B47" s="18" t="s">
        <v>98</v>
      </c>
      <c r="C47" s="19">
        <v>0</v>
      </c>
      <c r="D47" s="19">
        <v>1000000</v>
      </c>
      <c r="E47" s="19">
        <v>1000000</v>
      </c>
      <c r="F47" s="20">
        <f t="shared" si="10"/>
        <v>0</v>
      </c>
      <c r="G47" s="19">
        <v>0</v>
      </c>
      <c r="H47" s="19">
        <v>0</v>
      </c>
      <c r="I47" s="20">
        <f t="shared" si="11"/>
        <v>0</v>
      </c>
      <c r="J47" s="19">
        <v>0</v>
      </c>
      <c r="K47" s="19">
        <v>0</v>
      </c>
      <c r="L47" s="19">
        <v>0</v>
      </c>
      <c r="M47" s="19">
        <v>0</v>
      </c>
      <c r="N47" s="21">
        <v>0</v>
      </c>
      <c r="O47" s="21">
        <v>0</v>
      </c>
    </row>
    <row r="48" spans="1:15" x14ac:dyDescent="0.25">
      <c r="A48" s="17" t="s">
        <v>99</v>
      </c>
      <c r="B48" s="18" t="s">
        <v>100</v>
      </c>
      <c r="C48" s="19">
        <v>1000000</v>
      </c>
      <c r="D48" s="19">
        <v>1000000</v>
      </c>
      <c r="E48" s="19">
        <v>2000000</v>
      </c>
      <c r="F48" s="20">
        <f t="shared" si="10"/>
        <v>0</v>
      </c>
      <c r="G48" s="19">
        <v>0</v>
      </c>
      <c r="H48" s="19">
        <v>0</v>
      </c>
      <c r="I48" s="20">
        <f t="shared" si="11"/>
        <v>0</v>
      </c>
      <c r="J48" s="19">
        <v>0</v>
      </c>
      <c r="K48" s="19">
        <v>0</v>
      </c>
      <c r="L48" s="19">
        <v>0</v>
      </c>
      <c r="M48" s="19">
        <v>0</v>
      </c>
      <c r="N48" s="21">
        <v>0</v>
      </c>
      <c r="O48" s="21">
        <v>0</v>
      </c>
    </row>
    <row r="49" spans="1:15" x14ac:dyDescent="0.25">
      <c r="A49" s="17" t="s">
        <v>101</v>
      </c>
      <c r="B49" s="18" t="s">
        <v>102</v>
      </c>
      <c r="C49" s="19">
        <v>2000000</v>
      </c>
      <c r="D49" s="19">
        <v>103861712</v>
      </c>
      <c r="E49" s="19">
        <v>0</v>
      </c>
      <c r="F49" s="20">
        <f t="shared" si="10"/>
        <v>105861712</v>
      </c>
      <c r="G49" s="19">
        <v>0</v>
      </c>
      <c r="H49" s="19">
        <v>3500465</v>
      </c>
      <c r="I49" s="20">
        <f t="shared" si="11"/>
        <v>102361247</v>
      </c>
      <c r="J49" s="19">
        <v>3500465</v>
      </c>
      <c r="K49" s="19">
        <v>3500465</v>
      </c>
      <c r="L49" s="19">
        <v>3500465</v>
      </c>
      <c r="M49" s="19">
        <v>3500465</v>
      </c>
      <c r="N49" s="21">
        <f t="shared" si="4"/>
        <v>3.3066393258404887E-2</v>
      </c>
      <c r="O49" s="21">
        <f t="shared" si="5"/>
        <v>3.3066393258404887E-2</v>
      </c>
    </row>
    <row r="50" spans="1:15" ht="22.5" x14ac:dyDescent="0.25">
      <c r="A50" s="17" t="s">
        <v>103</v>
      </c>
      <c r="B50" s="18" t="s">
        <v>104</v>
      </c>
      <c r="C50" s="19">
        <v>2000000</v>
      </c>
      <c r="D50" s="19">
        <v>8000000</v>
      </c>
      <c r="E50" s="19">
        <v>9029000</v>
      </c>
      <c r="F50" s="20">
        <f t="shared" si="10"/>
        <v>971000</v>
      </c>
      <c r="G50" s="19">
        <v>0</v>
      </c>
      <c r="H50" s="19">
        <v>971000</v>
      </c>
      <c r="I50" s="20">
        <f t="shared" si="11"/>
        <v>0</v>
      </c>
      <c r="J50" s="19">
        <v>971000</v>
      </c>
      <c r="K50" s="19">
        <v>971000</v>
      </c>
      <c r="L50" s="19">
        <v>971000</v>
      </c>
      <c r="M50" s="19">
        <v>971000</v>
      </c>
      <c r="N50" s="21">
        <f t="shared" si="4"/>
        <v>1</v>
      </c>
      <c r="O50" s="21">
        <f t="shared" si="5"/>
        <v>1</v>
      </c>
    </row>
    <row r="51" spans="1:15" ht="22.5" x14ac:dyDescent="0.25">
      <c r="A51" s="17" t="s">
        <v>105</v>
      </c>
      <c r="B51" s="18" t="s">
        <v>106</v>
      </c>
      <c r="C51" s="19">
        <v>232600000</v>
      </c>
      <c r="D51" s="19">
        <v>170400000</v>
      </c>
      <c r="E51" s="19">
        <v>3000000</v>
      </c>
      <c r="F51" s="20">
        <f t="shared" si="10"/>
        <v>400000000</v>
      </c>
      <c r="G51" s="19">
        <v>0</v>
      </c>
      <c r="H51" s="19">
        <v>392668770</v>
      </c>
      <c r="I51" s="20">
        <f t="shared" si="11"/>
        <v>7331230</v>
      </c>
      <c r="J51" s="19">
        <v>392668770</v>
      </c>
      <c r="K51" s="19">
        <v>222180000</v>
      </c>
      <c r="L51" s="19">
        <v>222180000</v>
      </c>
      <c r="M51" s="19">
        <v>222180000</v>
      </c>
      <c r="N51" s="21">
        <f t="shared" si="4"/>
        <v>0.981671925</v>
      </c>
      <c r="O51" s="21">
        <f t="shared" si="5"/>
        <v>0.55545</v>
      </c>
    </row>
    <row r="52" spans="1:15" ht="22.5" x14ac:dyDescent="0.25">
      <c r="A52" s="17" t="s">
        <v>107</v>
      </c>
      <c r="B52" s="18" t="s">
        <v>108</v>
      </c>
      <c r="C52" s="19">
        <v>30000000</v>
      </c>
      <c r="D52" s="19">
        <v>3000000</v>
      </c>
      <c r="E52" s="19">
        <v>6414137.5899999999</v>
      </c>
      <c r="F52" s="20">
        <f t="shared" si="10"/>
        <v>26585862.41</v>
      </c>
      <c r="G52" s="19">
        <v>0</v>
      </c>
      <c r="H52" s="19">
        <v>26585862.41</v>
      </c>
      <c r="I52" s="20">
        <f t="shared" si="11"/>
        <v>0</v>
      </c>
      <c r="J52" s="19">
        <v>26585862.41</v>
      </c>
      <c r="K52" s="19">
        <v>26585862.41</v>
      </c>
      <c r="L52" s="19">
        <v>26483927.41</v>
      </c>
      <c r="M52" s="19">
        <v>26483927.41</v>
      </c>
      <c r="N52" s="21">
        <f t="shared" si="4"/>
        <v>1</v>
      </c>
      <c r="O52" s="21">
        <f t="shared" si="5"/>
        <v>1</v>
      </c>
    </row>
    <row r="53" spans="1:15" x14ac:dyDescent="0.25">
      <c r="A53" s="17" t="s">
        <v>109</v>
      </c>
      <c r="B53" s="18" t="s">
        <v>110</v>
      </c>
      <c r="C53" s="19">
        <v>250000000</v>
      </c>
      <c r="D53" s="19">
        <v>35534251.149999999</v>
      </c>
      <c r="E53" s="19">
        <v>0</v>
      </c>
      <c r="F53" s="20">
        <f t="shared" si="10"/>
        <v>285534251.14999998</v>
      </c>
      <c r="G53" s="19">
        <v>0</v>
      </c>
      <c r="H53" s="19">
        <v>285231530.13999999</v>
      </c>
      <c r="I53" s="20">
        <f t="shared" si="11"/>
        <v>302721.00999999046</v>
      </c>
      <c r="J53" s="19">
        <v>285231530.13999999</v>
      </c>
      <c r="K53" s="19">
        <v>285231530.13999999</v>
      </c>
      <c r="L53" s="19">
        <v>285231530.13999999</v>
      </c>
      <c r="M53" s="19">
        <v>285231530.13999999</v>
      </c>
      <c r="N53" s="21">
        <f t="shared" si="4"/>
        <v>0.99893980841604546</v>
      </c>
      <c r="O53" s="21">
        <f t="shared" si="5"/>
        <v>0.99893980841604546</v>
      </c>
    </row>
    <row r="54" spans="1:15" x14ac:dyDescent="0.25">
      <c r="A54" s="17" t="s">
        <v>111</v>
      </c>
      <c r="B54" s="18" t="s">
        <v>112</v>
      </c>
      <c r="C54" s="19">
        <v>4000000</v>
      </c>
      <c r="D54" s="19">
        <v>8000000</v>
      </c>
      <c r="E54" s="19">
        <v>5841066</v>
      </c>
      <c r="F54" s="20">
        <f t="shared" si="10"/>
        <v>6158934</v>
      </c>
      <c r="G54" s="19">
        <v>0</v>
      </c>
      <c r="H54" s="19">
        <v>3345988</v>
      </c>
      <c r="I54" s="20">
        <f t="shared" si="11"/>
        <v>2812946</v>
      </c>
      <c r="J54" s="19">
        <v>3345988</v>
      </c>
      <c r="K54" s="19">
        <v>3345988</v>
      </c>
      <c r="L54" s="19">
        <v>3345988</v>
      </c>
      <c r="M54" s="19">
        <v>3345988</v>
      </c>
      <c r="N54" s="21">
        <f t="shared" si="4"/>
        <v>0.54327388473394911</v>
      </c>
      <c r="O54" s="21">
        <f t="shared" si="5"/>
        <v>0.54327388473394911</v>
      </c>
    </row>
    <row r="55" spans="1:15" x14ac:dyDescent="0.25">
      <c r="A55" s="17" t="s">
        <v>113</v>
      </c>
      <c r="B55" s="18" t="s">
        <v>114</v>
      </c>
      <c r="C55" s="19">
        <v>120000000</v>
      </c>
      <c r="D55" s="19">
        <v>47541170.5</v>
      </c>
      <c r="E55" s="19">
        <v>0</v>
      </c>
      <c r="F55" s="20">
        <f t="shared" si="10"/>
        <v>167541170.5</v>
      </c>
      <c r="G55" s="19">
        <v>0</v>
      </c>
      <c r="H55" s="19">
        <v>165545330.5</v>
      </c>
      <c r="I55" s="20">
        <f t="shared" si="11"/>
        <v>1995840</v>
      </c>
      <c r="J55" s="19">
        <v>165545330.5</v>
      </c>
      <c r="K55" s="19">
        <v>160770832</v>
      </c>
      <c r="L55" s="19">
        <v>160770832</v>
      </c>
      <c r="M55" s="19">
        <v>160770832</v>
      </c>
      <c r="N55" s="21">
        <f t="shared" si="4"/>
        <v>0.98808746534333181</v>
      </c>
      <c r="O55" s="21">
        <f t="shared" si="5"/>
        <v>0.9595900011931694</v>
      </c>
    </row>
    <row r="56" spans="1:15" x14ac:dyDescent="0.25">
      <c r="A56" s="17" t="s">
        <v>115</v>
      </c>
      <c r="B56" s="18" t="s">
        <v>116</v>
      </c>
      <c r="C56" s="19">
        <v>2000000</v>
      </c>
      <c r="D56" s="19">
        <v>5000000</v>
      </c>
      <c r="E56" s="19">
        <v>0</v>
      </c>
      <c r="F56" s="20">
        <f t="shared" si="10"/>
        <v>7000000</v>
      </c>
      <c r="G56" s="19">
        <v>0</v>
      </c>
      <c r="H56" s="19">
        <v>30000</v>
      </c>
      <c r="I56" s="20">
        <f t="shared" si="11"/>
        <v>6970000</v>
      </c>
      <c r="J56" s="19">
        <v>30000</v>
      </c>
      <c r="K56" s="19">
        <v>30000</v>
      </c>
      <c r="L56" s="19">
        <v>30000</v>
      </c>
      <c r="M56" s="19">
        <v>30000</v>
      </c>
      <c r="N56" s="21">
        <f t="shared" si="4"/>
        <v>4.2857142857142859E-3</v>
      </c>
      <c r="O56" s="21">
        <f t="shared" si="5"/>
        <v>4.2857142857142859E-3</v>
      </c>
    </row>
    <row r="57" spans="1:15" x14ac:dyDescent="0.25">
      <c r="A57" s="17" t="s">
        <v>117</v>
      </c>
      <c r="B57" s="18" t="s">
        <v>118</v>
      </c>
      <c r="C57" s="19">
        <v>0</v>
      </c>
      <c r="D57" s="19">
        <v>60000000</v>
      </c>
      <c r="E57" s="19">
        <v>2435693.5300000012</v>
      </c>
      <c r="F57" s="20">
        <f t="shared" si="10"/>
        <v>57564306.469999999</v>
      </c>
      <c r="G57" s="19">
        <v>0</v>
      </c>
      <c r="H57" s="19">
        <v>57564306.469999999</v>
      </c>
      <c r="I57" s="20">
        <f t="shared" si="11"/>
        <v>0</v>
      </c>
      <c r="J57" s="19">
        <v>57564306.469999999</v>
      </c>
      <c r="K57" s="19">
        <v>57564306.469999999</v>
      </c>
      <c r="L57" s="19">
        <v>57564306.469999999</v>
      </c>
      <c r="M57" s="19">
        <v>57564306.469999999</v>
      </c>
      <c r="N57" s="21">
        <f t="shared" si="4"/>
        <v>1</v>
      </c>
      <c r="O57" s="21">
        <f t="shared" si="5"/>
        <v>1</v>
      </c>
    </row>
    <row r="58" spans="1:15" x14ac:dyDescent="0.25">
      <c r="A58" s="17" t="s">
        <v>119</v>
      </c>
      <c r="B58" s="18" t="s">
        <v>120</v>
      </c>
      <c r="C58" s="19">
        <v>23400000</v>
      </c>
      <c r="D58" s="19">
        <v>3100000</v>
      </c>
      <c r="E58" s="19">
        <v>1000000</v>
      </c>
      <c r="F58" s="20">
        <f t="shared" si="10"/>
        <v>25500000</v>
      </c>
      <c r="G58" s="19">
        <v>0</v>
      </c>
      <c r="H58" s="19">
        <v>23635685</v>
      </c>
      <c r="I58" s="20">
        <f t="shared" si="11"/>
        <v>1864315</v>
      </c>
      <c r="J58" s="19">
        <v>23635685</v>
      </c>
      <c r="K58" s="19">
        <v>18161750</v>
      </c>
      <c r="L58" s="19">
        <v>18161750</v>
      </c>
      <c r="M58" s="19">
        <v>18161750</v>
      </c>
      <c r="N58" s="21">
        <f t="shared" si="4"/>
        <v>0.92688960784313723</v>
      </c>
      <c r="O58" s="21">
        <f t="shared" si="5"/>
        <v>0.71222549019607839</v>
      </c>
    </row>
    <row r="59" spans="1:15" x14ac:dyDescent="0.25">
      <c r="A59" s="17" t="s">
        <v>121</v>
      </c>
      <c r="B59" s="18" t="s">
        <v>122</v>
      </c>
      <c r="C59" s="19">
        <v>37000000</v>
      </c>
      <c r="D59" s="19">
        <v>30887804</v>
      </c>
      <c r="E59" s="19">
        <v>0</v>
      </c>
      <c r="F59" s="20">
        <f t="shared" si="10"/>
        <v>67887804</v>
      </c>
      <c r="G59" s="19">
        <v>0</v>
      </c>
      <c r="H59" s="19">
        <v>63609634.200000003</v>
      </c>
      <c r="I59" s="20">
        <f t="shared" si="11"/>
        <v>4278169.799999997</v>
      </c>
      <c r="J59" s="19">
        <v>63609634.200000003</v>
      </c>
      <c r="K59" s="19">
        <v>58286077.329999998</v>
      </c>
      <c r="L59" s="19">
        <v>58286077.329999998</v>
      </c>
      <c r="M59" s="19">
        <v>58286077.329999998</v>
      </c>
      <c r="N59" s="21">
        <f t="shared" si="4"/>
        <v>0.93698176184930071</v>
      </c>
      <c r="O59" s="21">
        <f t="shared" si="5"/>
        <v>0.85856477740832504</v>
      </c>
    </row>
    <row r="60" spans="1:15" x14ac:dyDescent="0.25">
      <c r="A60" s="17" t="s">
        <v>123</v>
      </c>
      <c r="B60" s="18" t="s">
        <v>124</v>
      </c>
      <c r="C60" s="19">
        <v>600000000</v>
      </c>
      <c r="D60" s="19">
        <v>232000000</v>
      </c>
      <c r="E60" s="19">
        <v>17016958</v>
      </c>
      <c r="F60" s="20">
        <f t="shared" si="10"/>
        <v>814983042</v>
      </c>
      <c r="G60" s="19">
        <v>0</v>
      </c>
      <c r="H60" s="19">
        <v>814976742</v>
      </c>
      <c r="I60" s="20">
        <f t="shared" si="11"/>
        <v>6300</v>
      </c>
      <c r="J60" s="19">
        <v>814976742</v>
      </c>
      <c r="K60" s="19">
        <v>812547186</v>
      </c>
      <c r="L60" s="19">
        <v>812547186</v>
      </c>
      <c r="M60" s="19">
        <v>812547186</v>
      </c>
      <c r="N60" s="21">
        <f t="shared" si="4"/>
        <v>0.99999226977780475</v>
      </c>
      <c r="O60" s="21">
        <f t="shared" si="5"/>
        <v>0.99701115744197288</v>
      </c>
    </row>
    <row r="61" spans="1:15" x14ac:dyDescent="0.25">
      <c r="A61" s="17" t="s">
        <v>125</v>
      </c>
      <c r="B61" s="18" t="s">
        <v>126</v>
      </c>
      <c r="C61" s="19">
        <v>1000000</v>
      </c>
      <c r="D61" s="19">
        <v>0</v>
      </c>
      <c r="E61" s="19">
        <v>0</v>
      </c>
      <c r="F61" s="20">
        <f t="shared" si="10"/>
        <v>1000000</v>
      </c>
      <c r="G61" s="19">
        <v>0</v>
      </c>
      <c r="H61" s="19">
        <v>308300</v>
      </c>
      <c r="I61" s="20">
        <f t="shared" si="11"/>
        <v>691700</v>
      </c>
      <c r="J61" s="19">
        <v>308300</v>
      </c>
      <c r="K61" s="19">
        <v>308300</v>
      </c>
      <c r="L61" s="19">
        <v>308300</v>
      </c>
      <c r="M61" s="19">
        <v>308300</v>
      </c>
      <c r="N61" s="21">
        <f t="shared" si="4"/>
        <v>0.30830000000000002</v>
      </c>
      <c r="O61" s="21">
        <f t="shared" si="5"/>
        <v>0.30830000000000002</v>
      </c>
    </row>
    <row r="62" spans="1:15" x14ac:dyDescent="0.25">
      <c r="A62" s="17" t="s">
        <v>127</v>
      </c>
      <c r="B62" s="18" t="s">
        <v>128</v>
      </c>
      <c r="C62" s="19">
        <v>0</v>
      </c>
      <c r="D62" s="19">
        <v>300000</v>
      </c>
      <c r="E62" s="19">
        <v>237000</v>
      </c>
      <c r="F62" s="20">
        <f t="shared" si="10"/>
        <v>63000</v>
      </c>
      <c r="G62" s="19">
        <v>0</v>
      </c>
      <c r="H62" s="19">
        <v>63000</v>
      </c>
      <c r="I62" s="20">
        <f t="shared" si="11"/>
        <v>0</v>
      </c>
      <c r="J62" s="19">
        <v>63000</v>
      </c>
      <c r="K62" s="19">
        <v>63000</v>
      </c>
      <c r="L62" s="19">
        <v>63000</v>
      </c>
      <c r="M62" s="19">
        <v>63000</v>
      </c>
      <c r="N62" s="21">
        <f t="shared" si="4"/>
        <v>1</v>
      </c>
      <c r="O62" s="21">
        <f t="shared" si="5"/>
        <v>1</v>
      </c>
    </row>
    <row r="63" spans="1:15" x14ac:dyDescent="0.25">
      <c r="A63" s="17" t="s">
        <v>129</v>
      </c>
      <c r="B63" s="18" t="s">
        <v>130</v>
      </c>
      <c r="C63" s="19">
        <v>10000000</v>
      </c>
      <c r="D63" s="19">
        <v>0</v>
      </c>
      <c r="E63" s="19">
        <v>10000000</v>
      </c>
      <c r="F63" s="20">
        <f t="shared" si="10"/>
        <v>0</v>
      </c>
      <c r="G63" s="19">
        <v>0</v>
      </c>
      <c r="H63" s="19">
        <v>0</v>
      </c>
      <c r="I63" s="20">
        <f t="shared" si="11"/>
        <v>0</v>
      </c>
      <c r="J63" s="19">
        <v>0</v>
      </c>
      <c r="K63" s="19">
        <v>0</v>
      </c>
      <c r="L63" s="19">
        <v>0</v>
      </c>
      <c r="M63" s="19">
        <v>0</v>
      </c>
      <c r="N63" s="21">
        <v>0</v>
      </c>
      <c r="O63" s="21">
        <v>0</v>
      </c>
    </row>
    <row r="64" spans="1:15" x14ac:dyDescent="0.25">
      <c r="A64" s="17" t="s">
        <v>131</v>
      </c>
      <c r="B64" s="18" t="s">
        <v>132</v>
      </c>
      <c r="C64" s="19">
        <v>10000000</v>
      </c>
      <c r="D64" s="19">
        <v>3000000</v>
      </c>
      <c r="E64" s="19">
        <v>1349198</v>
      </c>
      <c r="F64" s="20">
        <f t="shared" si="10"/>
        <v>11650802</v>
      </c>
      <c r="G64" s="19">
        <v>0</v>
      </c>
      <c r="H64" s="19">
        <v>10360252</v>
      </c>
      <c r="I64" s="20">
        <f t="shared" si="11"/>
        <v>1290550</v>
      </c>
      <c r="J64" s="19">
        <v>10360252</v>
      </c>
      <c r="K64" s="19">
        <v>3255552</v>
      </c>
      <c r="L64" s="19">
        <v>3255552</v>
      </c>
      <c r="M64" s="19">
        <v>3255552</v>
      </c>
      <c r="N64" s="21">
        <f t="shared" si="4"/>
        <v>0.88923080145040656</v>
      </c>
      <c r="O64" s="21">
        <f t="shared" si="5"/>
        <v>0.2794272874948866</v>
      </c>
    </row>
    <row r="65" spans="1:15" x14ac:dyDescent="0.25">
      <c r="A65" s="17" t="s">
        <v>133</v>
      </c>
      <c r="B65" s="18" t="s">
        <v>134</v>
      </c>
      <c r="C65" s="19">
        <v>15000000</v>
      </c>
      <c r="D65" s="19">
        <v>10000000</v>
      </c>
      <c r="E65" s="19">
        <v>0</v>
      </c>
      <c r="F65" s="20">
        <f t="shared" si="10"/>
        <v>25000000</v>
      </c>
      <c r="G65" s="19">
        <v>0</v>
      </c>
      <c r="H65" s="19">
        <v>17730069</v>
      </c>
      <c r="I65" s="20">
        <f t="shared" si="11"/>
        <v>7269931</v>
      </c>
      <c r="J65" s="19">
        <v>17730069</v>
      </c>
      <c r="K65" s="19">
        <v>17730069</v>
      </c>
      <c r="L65" s="19">
        <v>17730069</v>
      </c>
      <c r="M65" s="19">
        <v>17730069</v>
      </c>
      <c r="N65" s="21">
        <f t="shared" si="4"/>
        <v>0.70920276000000004</v>
      </c>
      <c r="O65" s="21">
        <f t="shared" si="5"/>
        <v>0.70920276000000004</v>
      </c>
    </row>
    <row r="66" spans="1:15" x14ac:dyDescent="0.25">
      <c r="A66" s="17" t="s">
        <v>135</v>
      </c>
      <c r="B66" s="18" t="s">
        <v>136</v>
      </c>
      <c r="C66" s="19">
        <v>65000000</v>
      </c>
      <c r="D66" s="19">
        <v>10000000</v>
      </c>
      <c r="E66" s="19">
        <v>0</v>
      </c>
      <c r="F66" s="20">
        <f t="shared" si="10"/>
        <v>75000000</v>
      </c>
      <c r="G66" s="19">
        <v>0</v>
      </c>
      <c r="H66" s="19">
        <v>69340760</v>
      </c>
      <c r="I66" s="20">
        <f t="shared" si="11"/>
        <v>5659240</v>
      </c>
      <c r="J66" s="19">
        <v>69340760</v>
      </c>
      <c r="K66" s="19">
        <v>69340760</v>
      </c>
      <c r="L66" s="19">
        <v>69340760</v>
      </c>
      <c r="M66" s="19">
        <v>69340760</v>
      </c>
      <c r="N66" s="21">
        <f t="shared" si="4"/>
        <v>0.92454346666666665</v>
      </c>
      <c r="O66" s="21">
        <f t="shared" si="5"/>
        <v>0.92454346666666665</v>
      </c>
    </row>
    <row r="67" spans="1:15" x14ac:dyDescent="0.25">
      <c r="A67" s="17" t="s">
        <v>137</v>
      </c>
      <c r="B67" s="18" t="s">
        <v>138</v>
      </c>
      <c r="C67" s="19">
        <v>8000000</v>
      </c>
      <c r="D67" s="19">
        <v>500000</v>
      </c>
      <c r="E67" s="19">
        <v>0</v>
      </c>
      <c r="F67" s="20">
        <f t="shared" si="10"/>
        <v>8500000</v>
      </c>
      <c r="G67" s="19">
        <v>0</v>
      </c>
      <c r="H67" s="19">
        <v>8341460.9199999999</v>
      </c>
      <c r="I67" s="20">
        <f t="shared" si="11"/>
        <v>158539.08000000007</v>
      </c>
      <c r="J67" s="19">
        <v>8341460.9199999999</v>
      </c>
      <c r="K67" s="19">
        <v>8341460.9199999999</v>
      </c>
      <c r="L67" s="19">
        <v>8341460.9199999999</v>
      </c>
      <c r="M67" s="19">
        <v>8341460.9199999999</v>
      </c>
      <c r="N67" s="21">
        <f t="shared" si="4"/>
        <v>0.9813483435294118</v>
      </c>
      <c r="O67" s="21">
        <f t="shared" si="5"/>
        <v>0.9813483435294118</v>
      </c>
    </row>
    <row r="68" spans="1:15" x14ac:dyDescent="0.25">
      <c r="A68" s="17" t="s">
        <v>139</v>
      </c>
      <c r="B68" s="18" t="s">
        <v>140</v>
      </c>
      <c r="C68" s="19">
        <v>54000000</v>
      </c>
      <c r="D68" s="19">
        <v>0</v>
      </c>
      <c r="E68" s="19">
        <v>500000</v>
      </c>
      <c r="F68" s="20">
        <f t="shared" si="10"/>
        <v>53500000</v>
      </c>
      <c r="G68" s="19">
        <v>0</v>
      </c>
      <c r="H68" s="19">
        <v>48262847</v>
      </c>
      <c r="I68" s="20">
        <f t="shared" si="11"/>
        <v>5237153</v>
      </c>
      <c r="J68" s="19">
        <v>48262847</v>
      </c>
      <c r="K68" s="19">
        <v>48262847</v>
      </c>
      <c r="L68" s="19">
        <v>48262847</v>
      </c>
      <c r="M68" s="19">
        <v>48262847</v>
      </c>
      <c r="N68" s="21">
        <f t="shared" si="4"/>
        <v>0.90210928971962612</v>
      </c>
      <c r="O68" s="21">
        <f t="shared" si="5"/>
        <v>0.90210928971962612</v>
      </c>
    </row>
    <row r="69" spans="1:15" x14ac:dyDescent="0.25">
      <c r="A69" s="17" t="s">
        <v>141</v>
      </c>
      <c r="B69" s="18" t="s">
        <v>142</v>
      </c>
      <c r="C69" s="19">
        <v>8000000</v>
      </c>
      <c r="D69" s="19">
        <v>0</v>
      </c>
      <c r="E69" s="19">
        <v>0</v>
      </c>
      <c r="F69" s="20">
        <f t="shared" si="10"/>
        <v>8000000</v>
      </c>
      <c r="G69" s="19">
        <v>0</v>
      </c>
      <c r="H69" s="19">
        <v>6808028.6500000004</v>
      </c>
      <c r="I69" s="20">
        <f t="shared" si="11"/>
        <v>1191971.3499999996</v>
      </c>
      <c r="J69" s="19">
        <v>6808028.6500000004</v>
      </c>
      <c r="K69" s="19">
        <v>6808028.6500000004</v>
      </c>
      <c r="L69" s="19">
        <v>6808028.6500000004</v>
      </c>
      <c r="M69" s="19">
        <v>6808028.6500000004</v>
      </c>
      <c r="N69" s="21">
        <f t="shared" si="4"/>
        <v>0.85100358125000009</v>
      </c>
      <c r="O69" s="21">
        <f t="shared" si="5"/>
        <v>0.85100358125000009</v>
      </c>
    </row>
    <row r="70" spans="1:15" x14ac:dyDescent="0.25">
      <c r="A70" s="17" t="s">
        <v>143</v>
      </c>
      <c r="B70" s="18" t="s">
        <v>144</v>
      </c>
      <c r="C70" s="19">
        <v>0</v>
      </c>
      <c r="D70" s="19">
        <v>100000000</v>
      </c>
      <c r="E70" s="19">
        <v>46989950</v>
      </c>
      <c r="F70" s="20">
        <f t="shared" si="10"/>
        <v>53010050</v>
      </c>
      <c r="G70" s="19">
        <v>0</v>
      </c>
      <c r="H70" s="19">
        <v>53010050</v>
      </c>
      <c r="I70" s="20">
        <f t="shared" si="11"/>
        <v>0</v>
      </c>
      <c r="J70" s="19">
        <v>53010050</v>
      </c>
      <c r="K70" s="19">
        <v>53010050</v>
      </c>
      <c r="L70" s="19">
        <v>53010050</v>
      </c>
      <c r="M70" s="19">
        <v>53010050</v>
      </c>
      <c r="N70" s="21">
        <f t="shared" si="4"/>
        <v>1</v>
      </c>
      <c r="O70" s="21">
        <f t="shared" si="5"/>
        <v>1</v>
      </c>
    </row>
    <row r="71" spans="1:15" x14ac:dyDescent="0.25">
      <c r="A71" s="17" t="s">
        <v>145</v>
      </c>
      <c r="B71" s="18" t="s">
        <v>146</v>
      </c>
      <c r="C71" s="19">
        <v>13000000</v>
      </c>
      <c r="D71" s="19">
        <v>48500000</v>
      </c>
      <c r="E71" s="19">
        <v>29383913</v>
      </c>
      <c r="F71" s="20">
        <f t="shared" si="10"/>
        <v>32116087</v>
      </c>
      <c r="G71" s="19">
        <v>0</v>
      </c>
      <c r="H71" s="19">
        <v>32116087</v>
      </c>
      <c r="I71" s="20">
        <f t="shared" si="11"/>
        <v>0</v>
      </c>
      <c r="J71" s="19">
        <v>32116087</v>
      </c>
      <c r="K71" s="19">
        <v>32116087</v>
      </c>
      <c r="L71" s="19">
        <v>32116087</v>
      </c>
      <c r="M71" s="19">
        <v>32116087</v>
      </c>
      <c r="N71" s="21">
        <f t="shared" si="4"/>
        <v>1</v>
      </c>
      <c r="O71" s="21">
        <f t="shared" si="5"/>
        <v>1</v>
      </c>
    </row>
    <row r="72" spans="1:15" x14ac:dyDescent="0.25">
      <c r="A72" s="17" t="s">
        <v>147</v>
      </c>
      <c r="B72" s="18" t="s">
        <v>148</v>
      </c>
      <c r="C72" s="19">
        <v>4880406000</v>
      </c>
      <c r="D72" s="19">
        <v>513049258</v>
      </c>
      <c r="E72" s="19">
        <v>576334623.20000005</v>
      </c>
      <c r="F72" s="20">
        <f t="shared" si="10"/>
        <v>4817120634.8000002</v>
      </c>
      <c r="G72" s="19">
        <v>0</v>
      </c>
      <c r="H72" s="19">
        <v>4769644944.8000002</v>
      </c>
      <c r="I72" s="20">
        <f t="shared" si="11"/>
        <v>47475690</v>
      </c>
      <c r="J72" s="19">
        <v>4769644944.8000002</v>
      </c>
      <c r="K72" s="19">
        <v>4761324227.8000002</v>
      </c>
      <c r="L72" s="19">
        <v>4761324227.8000002</v>
      </c>
      <c r="M72" s="19">
        <v>4761324227.8000002</v>
      </c>
      <c r="N72" s="21">
        <f t="shared" si="4"/>
        <v>0.99014438424958162</v>
      </c>
      <c r="O72" s="21">
        <f t="shared" si="5"/>
        <v>0.98841706255041362</v>
      </c>
    </row>
    <row r="73" spans="1:15" x14ac:dyDescent="0.25">
      <c r="A73" s="17" t="s">
        <v>149</v>
      </c>
      <c r="B73" s="18" t="s">
        <v>150</v>
      </c>
      <c r="C73" s="19">
        <v>347500000</v>
      </c>
      <c r="D73" s="19">
        <v>642500000</v>
      </c>
      <c r="E73" s="19">
        <v>103736947.01000001</v>
      </c>
      <c r="F73" s="20">
        <f t="shared" si="10"/>
        <v>886263052.99000001</v>
      </c>
      <c r="G73" s="19">
        <v>0</v>
      </c>
      <c r="H73" s="19">
        <v>652514847</v>
      </c>
      <c r="I73" s="20">
        <f t="shared" si="11"/>
        <v>233748205.99000001</v>
      </c>
      <c r="J73" s="19">
        <v>652514847</v>
      </c>
      <c r="K73" s="19">
        <v>651364165</v>
      </c>
      <c r="L73" s="19">
        <v>651364165</v>
      </c>
      <c r="M73" s="19">
        <v>651364165</v>
      </c>
      <c r="N73" s="21">
        <f t="shared" ref="N73:N101" si="12">+J73/F73</f>
        <v>0.73625414576248005</v>
      </c>
      <c r="O73" s="21">
        <f t="shared" ref="O73:O101" si="13">+K73/F73</f>
        <v>0.73495579309380232</v>
      </c>
    </row>
    <row r="74" spans="1:15" x14ac:dyDescent="0.25">
      <c r="A74" s="17" t="s">
        <v>151</v>
      </c>
      <c r="B74" s="18" t="s">
        <v>152</v>
      </c>
      <c r="C74" s="19">
        <v>500000</v>
      </c>
      <c r="D74" s="19">
        <v>0</v>
      </c>
      <c r="E74" s="19">
        <v>0</v>
      </c>
      <c r="F74" s="20">
        <f t="shared" si="10"/>
        <v>500000</v>
      </c>
      <c r="G74" s="19">
        <v>0</v>
      </c>
      <c r="H74" s="19">
        <v>45167</v>
      </c>
      <c r="I74" s="20">
        <f t="shared" si="11"/>
        <v>454833</v>
      </c>
      <c r="J74" s="19">
        <v>45167</v>
      </c>
      <c r="K74" s="19">
        <v>45167</v>
      </c>
      <c r="L74" s="19">
        <v>45167</v>
      </c>
      <c r="M74" s="19">
        <v>45167</v>
      </c>
      <c r="N74" s="21">
        <f t="shared" si="12"/>
        <v>9.0333999999999998E-2</v>
      </c>
      <c r="O74" s="21">
        <f t="shared" si="13"/>
        <v>9.0333999999999998E-2</v>
      </c>
    </row>
    <row r="75" spans="1:15" x14ac:dyDescent="0.25">
      <c r="A75" s="17" t="s">
        <v>153</v>
      </c>
      <c r="B75" s="18" t="s">
        <v>154</v>
      </c>
      <c r="C75" s="19">
        <v>45000000</v>
      </c>
      <c r="D75" s="19">
        <v>0</v>
      </c>
      <c r="E75" s="19">
        <v>0</v>
      </c>
      <c r="F75" s="20">
        <f t="shared" si="10"/>
        <v>45000000</v>
      </c>
      <c r="G75" s="19">
        <v>0</v>
      </c>
      <c r="H75" s="19">
        <v>43774925</v>
      </c>
      <c r="I75" s="20">
        <f t="shared" si="11"/>
        <v>1225075</v>
      </c>
      <c r="J75" s="19">
        <v>43774925</v>
      </c>
      <c r="K75" s="19">
        <v>43774925</v>
      </c>
      <c r="L75" s="19">
        <v>43774925</v>
      </c>
      <c r="M75" s="19">
        <v>43774925</v>
      </c>
      <c r="N75" s="21">
        <f t="shared" si="12"/>
        <v>0.97277611111111106</v>
      </c>
      <c r="O75" s="21">
        <f t="shared" si="13"/>
        <v>0.97277611111111106</v>
      </c>
    </row>
    <row r="76" spans="1:15" x14ac:dyDescent="0.25">
      <c r="A76" s="17" t="s">
        <v>155</v>
      </c>
      <c r="B76" s="18" t="s">
        <v>156</v>
      </c>
      <c r="C76" s="19">
        <v>237000000</v>
      </c>
      <c r="D76" s="19">
        <v>0</v>
      </c>
      <c r="E76" s="19">
        <v>44873.469999998808</v>
      </c>
      <c r="F76" s="20">
        <f t="shared" si="10"/>
        <v>236955126.53</v>
      </c>
      <c r="G76" s="19">
        <v>0</v>
      </c>
      <c r="H76" s="19">
        <v>221796981</v>
      </c>
      <c r="I76" s="20">
        <f t="shared" si="11"/>
        <v>15158145.530000001</v>
      </c>
      <c r="J76" s="19">
        <v>221796981</v>
      </c>
      <c r="K76" s="19">
        <v>221796081</v>
      </c>
      <c r="L76" s="19">
        <v>221796081</v>
      </c>
      <c r="M76" s="19">
        <v>221796081</v>
      </c>
      <c r="N76" s="21">
        <f t="shared" si="12"/>
        <v>0.93602946789133556</v>
      </c>
      <c r="O76" s="21">
        <f t="shared" si="13"/>
        <v>0.93602566970383416</v>
      </c>
    </row>
    <row r="77" spans="1:15" x14ac:dyDescent="0.25">
      <c r="A77" s="17" t="s">
        <v>157</v>
      </c>
      <c r="B77" s="18" t="s">
        <v>158</v>
      </c>
      <c r="C77" s="19">
        <v>7000000</v>
      </c>
      <c r="D77" s="19">
        <v>0</v>
      </c>
      <c r="E77" s="19">
        <v>0</v>
      </c>
      <c r="F77" s="20">
        <f t="shared" si="10"/>
        <v>7000000</v>
      </c>
      <c r="G77" s="19">
        <v>0</v>
      </c>
      <c r="H77" s="19">
        <v>0</v>
      </c>
      <c r="I77" s="20">
        <f t="shared" si="11"/>
        <v>7000000</v>
      </c>
      <c r="J77" s="19">
        <v>0</v>
      </c>
      <c r="K77" s="19">
        <v>0</v>
      </c>
      <c r="L77" s="19">
        <v>0</v>
      </c>
      <c r="M77" s="19">
        <v>0</v>
      </c>
      <c r="N77" s="21">
        <f t="shared" si="12"/>
        <v>0</v>
      </c>
      <c r="O77" s="21">
        <f t="shared" si="13"/>
        <v>0</v>
      </c>
    </row>
    <row r="78" spans="1:15" x14ac:dyDescent="0.25">
      <c r="A78" s="17" t="s">
        <v>159</v>
      </c>
      <c r="B78" s="18" t="s">
        <v>160</v>
      </c>
      <c r="C78" s="19">
        <v>0</v>
      </c>
      <c r="D78" s="19">
        <v>781242</v>
      </c>
      <c r="E78" s="19">
        <v>0</v>
      </c>
      <c r="F78" s="20">
        <f t="shared" si="10"/>
        <v>781242</v>
      </c>
      <c r="G78" s="19">
        <v>0</v>
      </c>
      <c r="H78" s="19">
        <v>781242</v>
      </c>
      <c r="I78" s="20">
        <f t="shared" si="11"/>
        <v>0</v>
      </c>
      <c r="J78" s="19">
        <v>781242</v>
      </c>
      <c r="K78" s="19">
        <v>781242</v>
      </c>
      <c r="L78" s="19">
        <v>781242</v>
      </c>
      <c r="M78" s="19">
        <v>781242</v>
      </c>
      <c r="N78" s="21">
        <f t="shared" si="12"/>
        <v>1</v>
      </c>
      <c r="O78" s="21">
        <f t="shared" si="13"/>
        <v>1</v>
      </c>
    </row>
    <row r="79" spans="1:15" x14ac:dyDescent="0.25">
      <c r="A79" s="17" t="s">
        <v>161</v>
      </c>
      <c r="B79" s="18" t="s">
        <v>162</v>
      </c>
      <c r="C79" s="19">
        <v>0</v>
      </c>
      <c r="D79" s="19">
        <v>178143000</v>
      </c>
      <c r="E79" s="19">
        <v>0</v>
      </c>
      <c r="F79" s="20">
        <f t="shared" si="10"/>
        <v>178143000</v>
      </c>
      <c r="G79" s="19">
        <v>0</v>
      </c>
      <c r="H79" s="19">
        <v>178143000</v>
      </c>
      <c r="I79" s="20">
        <f t="shared" si="11"/>
        <v>0</v>
      </c>
      <c r="J79" s="19">
        <v>178143000</v>
      </c>
      <c r="K79" s="19">
        <v>178143000</v>
      </c>
      <c r="L79" s="19">
        <v>178143000</v>
      </c>
      <c r="M79" s="19">
        <v>178143000</v>
      </c>
      <c r="N79" s="21">
        <f t="shared" si="12"/>
        <v>1</v>
      </c>
      <c r="O79" s="21">
        <f t="shared" si="13"/>
        <v>1</v>
      </c>
    </row>
    <row r="80" spans="1:15" x14ac:dyDescent="0.25">
      <c r="A80" s="27" t="s">
        <v>163</v>
      </c>
      <c r="B80" s="28"/>
      <c r="C80" s="14">
        <f>SUM(C81:C83)</f>
        <v>3604460000</v>
      </c>
      <c r="D80" s="14">
        <f t="shared" ref="D80:M80" si="14">SUM(D81:D83)</f>
        <v>5055314</v>
      </c>
      <c r="E80" s="14">
        <f t="shared" si="14"/>
        <v>2435000000</v>
      </c>
      <c r="F80" s="14">
        <f t="shared" si="14"/>
        <v>1174515314</v>
      </c>
      <c r="G80" s="14">
        <f t="shared" si="14"/>
        <v>0</v>
      </c>
      <c r="H80" s="14">
        <f t="shared" si="14"/>
        <v>65893005.519999996</v>
      </c>
      <c r="I80" s="14">
        <f t="shared" si="14"/>
        <v>1108622308.48</v>
      </c>
      <c r="J80" s="14">
        <f t="shared" si="14"/>
        <v>65893005.519999996</v>
      </c>
      <c r="K80" s="14">
        <f t="shared" si="14"/>
        <v>65893005.519999996</v>
      </c>
      <c r="L80" s="14">
        <f t="shared" si="14"/>
        <v>65893005.519999996</v>
      </c>
      <c r="M80" s="14">
        <f t="shared" si="14"/>
        <v>65893005.519999996</v>
      </c>
      <c r="N80" s="15">
        <f t="shared" si="12"/>
        <v>5.6102295759423361E-2</v>
      </c>
      <c r="O80" s="16">
        <f t="shared" si="13"/>
        <v>5.6102295759423361E-2</v>
      </c>
    </row>
    <row r="81" spans="1:15" x14ac:dyDescent="0.25">
      <c r="A81" s="17" t="s">
        <v>164</v>
      </c>
      <c r="B81" s="18" t="s">
        <v>165</v>
      </c>
      <c r="C81" s="19">
        <v>55000000</v>
      </c>
      <c r="D81" s="19">
        <v>5055314</v>
      </c>
      <c r="E81" s="19">
        <v>0</v>
      </c>
      <c r="F81" s="20">
        <f t="shared" si="10"/>
        <v>60055314</v>
      </c>
      <c r="G81" s="19">
        <v>0</v>
      </c>
      <c r="H81" s="19">
        <v>60055314</v>
      </c>
      <c r="I81" s="20">
        <f t="shared" ref="I81:I83" si="15">+F81-G81-H81</f>
        <v>0</v>
      </c>
      <c r="J81" s="19">
        <v>60055314</v>
      </c>
      <c r="K81" s="19">
        <v>60055314</v>
      </c>
      <c r="L81" s="19">
        <v>60055314</v>
      </c>
      <c r="M81" s="19">
        <v>60055314</v>
      </c>
      <c r="N81" s="21">
        <f t="shared" si="12"/>
        <v>1</v>
      </c>
      <c r="O81" s="21">
        <f t="shared" si="13"/>
        <v>1</v>
      </c>
    </row>
    <row r="82" spans="1:15" x14ac:dyDescent="0.25">
      <c r="A82" s="17" t="s">
        <v>166</v>
      </c>
      <c r="B82" s="18" t="s">
        <v>167</v>
      </c>
      <c r="C82" s="19">
        <v>1114460000</v>
      </c>
      <c r="D82" s="19">
        <v>0</v>
      </c>
      <c r="E82" s="19">
        <v>0</v>
      </c>
      <c r="F82" s="20">
        <f t="shared" si="10"/>
        <v>1114460000</v>
      </c>
      <c r="G82" s="19">
        <v>0</v>
      </c>
      <c r="H82" s="19">
        <v>5837691.5199999996</v>
      </c>
      <c r="I82" s="20">
        <f t="shared" si="15"/>
        <v>1108622308.48</v>
      </c>
      <c r="J82" s="19">
        <v>5837691.5199999996</v>
      </c>
      <c r="K82" s="19">
        <v>5837691.5199999996</v>
      </c>
      <c r="L82" s="19">
        <v>5837691.5199999996</v>
      </c>
      <c r="M82" s="19">
        <v>5837691.5199999996</v>
      </c>
      <c r="N82" s="21">
        <f t="shared" si="12"/>
        <v>5.238134630224503E-3</v>
      </c>
      <c r="O82" s="21">
        <f t="shared" si="13"/>
        <v>5.238134630224503E-3</v>
      </c>
    </row>
    <row r="83" spans="1:15" ht="22.5" x14ac:dyDescent="0.25">
      <c r="A83" s="22" t="s">
        <v>168</v>
      </c>
      <c r="B83" s="23" t="s">
        <v>169</v>
      </c>
      <c r="C83" s="24">
        <v>2435000000</v>
      </c>
      <c r="D83" s="24">
        <v>0</v>
      </c>
      <c r="E83" s="24">
        <v>2435000000</v>
      </c>
      <c r="F83" s="24">
        <f t="shared" si="10"/>
        <v>0</v>
      </c>
      <c r="G83" s="24">
        <v>0</v>
      </c>
      <c r="H83" s="24">
        <v>0</v>
      </c>
      <c r="I83" s="25">
        <f t="shared" si="15"/>
        <v>0</v>
      </c>
      <c r="J83" s="24">
        <v>0</v>
      </c>
      <c r="K83" s="24">
        <v>0</v>
      </c>
      <c r="L83" s="24">
        <v>0</v>
      </c>
      <c r="M83" s="24">
        <v>0</v>
      </c>
      <c r="N83" s="21">
        <v>0</v>
      </c>
      <c r="O83" s="21">
        <v>0</v>
      </c>
    </row>
    <row r="84" spans="1:15" x14ac:dyDescent="0.25">
      <c r="A84" s="27" t="s">
        <v>170</v>
      </c>
      <c r="B84" s="28"/>
      <c r="C84" s="14">
        <f t="shared" ref="C84:M84" si="16">SUM(C85:C100)</f>
        <v>7202319937</v>
      </c>
      <c r="D84" s="14">
        <f t="shared" si="16"/>
        <v>478263555</v>
      </c>
      <c r="E84" s="14">
        <f t="shared" si="16"/>
        <v>1478263555</v>
      </c>
      <c r="F84" s="14">
        <f t="shared" si="16"/>
        <v>6202319937</v>
      </c>
      <c r="G84" s="14">
        <f t="shared" si="16"/>
        <v>0</v>
      </c>
      <c r="H84" s="14">
        <f t="shared" si="16"/>
        <v>5907751014.7199993</v>
      </c>
      <c r="I84" s="14">
        <f t="shared" si="16"/>
        <v>294568922.28000009</v>
      </c>
      <c r="J84" s="14">
        <f t="shared" si="16"/>
        <v>5907751014.7199993</v>
      </c>
      <c r="K84" s="14">
        <f t="shared" si="16"/>
        <v>4723102090.54</v>
      </c>
      <c r="L84" s="14">
        <f t="shared" si="16"/>
        <v>4723102090.54</v>
      </c>
      <c r="M84" s="14">
        <f t="shared" si="16"/>
        <v>4723102090.54</v>
      </c>
      <c r="N84" s="15">
        <f t="shared" si="12"/>
        <v>0.95250665472402563</v>
      </c>
      <c r="O84" s="16">
        <f t="shared" si="13"/>
        <v>0.76150571697604452</v>
      </c>
    </row>
    <row r="85" spans="1:15" ht="45" x14ac:dyDescent="0.25">
      <c r="A85" s="17" t="s">
        <v>171</v>
      </c>
      <c r="B85" s="18" t="s">
        <v>172</v>
      </c>
      <c r="C85" s="19">
        <v>568260000</v>
      </c>
      <c r="D85" s="19">
        <v>0</v>
      </c>
      <c r="E85" s="19">
        <v>0</v>
      </c>
      <c r="F85" s="20">
        <f t="shared" si="10"/>
        <v>568260000</v>
      </c>
      <c r="G85" s="19">
        <v>0</v>
      </c>
      <c r="H85" s="19">
        <v>568260000</v>
      </c>
      <c r="I85" s="20">
        <f t="shared" ref="I85:I100" si="17">+F85-G85-H85</f>
        <v>0</v>
      </c>
      <c r="J85" s="19">
        <v>568260000</v>
      </c>
      <c r="K85" s="19">
        <v>404410345</v>
      </c>
      <c r="L85" s="19">
        <v>404410345</v>
      </c>
      <c r="M85" s="19">
        <v>404410345</v>
      </c>
      <c r="N85" s="21">
        <f t="shared" si="12"/>
        <v>1</v>
      </c>
      <c r="O85" s="21">
        <f t="shared" si="13"/>
        <v>0.71166428219476996</v>
      </c>
    </row>
    <row r="86" spans="1:15" ht="56.25" x14ac:dyDescent="0.25">
      <c r="A86" s="17" t="s">
        <v>173</v>
      </c>
      <c r="B86" s="18" t="s">
        <v>174</v>
      </c>
      <c r="C86" s="19">
        <v>120000000</v>
      </c>
      <c r="D86" s="19">
        <v>0</v>
      </c>
      <c r="E86" s="19">
        <v>0</v>
      </c>
      <c r="F86" s="20">
        <f t="shared" si="10"/>
        <v>120000000</v>
      </c>
      <c r="G86" s="19">
        <v>0</v>
      </c>
      <c r="H86" s="19">
        <v>87032050</v>
      </c>
      <c r="I86" s="20">
        <f t="shared" si="17"/>
        <v>32967950</v>
      </c>
      <c r="J86" s="19">
        <v>87032050</v>
      </c>
      <c r="K86" s="19">
        <v>19776050</v>
      </c>
      <c r="L86" s="19">
        <v>19776050</v>
      </c>
      <c r="M86" s="19">
        <v>19776050</v>
      </c>
      <c r="N86" s="21">
        <f t="shared" si="12"/>
        <v>0.72526708333333334</v>
      </c>
      <c r="O86" s="21">
        <f t="shared" si="13"/>
        <v>0.16480041666666667</v>
      </c>
    </row>
    <row r="87" spans="1:15" ht="56.25" x14ac:dyDescent="0.25">
      <c r="A87" s="17" t="s">
        <v>175</v>
      </c>
      <c r="B87" s="18" t="s">
        <v>176</v>
      </c>
      <c r="C87" s="19">
        <v>1400000000</v>
      </c>
      <c r="D87" s="19">
        <v>0</v>
      </c>
      <c r="E87" s="19">
        <v>180008921</v>
      </c>
      <c r="F87" s="20">
        <f t="shared" si="10"/>
        <v>1219991079</v>
      </c>
      <c r="G87" s="19">
        <v>0</v>
      </c>
      <c r="H87" s="19">
        <v>1219991078.28</v>
      </c>
      <c r="I87" s="20">
        <f t="shared" si="17"/>
        <v>0.72000002861022949</v>
      </c>
      <c r="J87" s="19">
        <v>1219991078.28</v>
      </c>
      <c r="K87" s="19">
        <v>1017312895.1</v>
      </c>
      <c r="L87" s="19">
        <v>1017312895.1</v>
      </c>
      <c r="M87" s="19">
        <v>1017312895.1</v>
      </c>
      <c r="N87" s="21">
        <f t="shared" si="12"/>
        <v>0.99999999940983175</v>
      </c>
      <c r="O87" s="21">
        <f t="shared" si="13"/>
        <v>0.83386912626760279</v>
      </c>
    </row>
    <row r="88" spans="1:15" ht="56.25" x14ac:dyDescent="0.25">
      <c r="A88" s="17" t="s">
        <v>177</v>
      </c>
      <c r="B88" s="18" t="s">
        <v>178</v>
      </c>
      <c r="C88" s="19">
        <v>860000000</v>
      </c>
      <c r="D88" s="19">
        <v>432855000</v>
      </c>
      <c r="E88" s="19">
        <v>550000000</v>
      </c>
      <c r="F88" s="20">
        <f t="shared" si="10"/>
        <v>742855000</v>
      </c>
      <c r="G88" s="19">
        <v>0</v>
      </c>
      <c r="H88" s="19">
        <v>699263809</v>
      </c>
      <c r="I88" s="20">
        <f t="shared" si="17"/>
        <v>43591191</v>
      </c>
      <c r="J88" s="19">
        <v>699263809</v>
      </c>
      <c r="K88" s="19">
        <v>537046807</v>
      </c>
      <c r="L88" s="19">
        <v>537046807</v>
      </c>
      <c r="M88" s="19">
        <v>537046807</v>
      </c>
      <c r="N88" s="21">
        <f t="shared" si="12"/>
        <v>0.94131938130590764</v>
      </c>
      <c r="O88" s="21">
        <f t="shared" si="13"/>
        <v>0.72294971023954879</v>
      </c>
    </row>
    <row r="89" spans="1:15" ht="45" x14ac:dyDescent="0.25">
      <c r="A89" s="17" t="s">
        <v>179</v>
      </c>
      <c r="B89" s="18" t="s">
        <v>180</v>
      </c>
      <c r="C89" s="19">
        <v>650000000</v>
      </c>
      <c r="D89" s="19">
        <v>0</v>
      </c>
      <c r="E89" s="19">
        <v>102846079</v>
      </c>
      <c r="F89" s="20">
        <f t="shared" si="10"/>
        <v>547153921</v>
      </c>
      <c r="G89" s="19">
        <v>0</v>
      </c>
      <c r="H89" s="19">
        <v>544468092.63999999</v>
      </c>
      <c r="I89" s="20">
        <f t="shared" si="17"/>
        <v>2685828.3600000143</v>
      </c>
      <c r="J89" s="19">
        <v>544468092.63999999</v>
      </c>
      <c r="K89" s="19">
        <v>313579961.63999999</v>
      </c>
      <c r="L89" s="19">
        <v>313579961.63999999</v>
      </c>
      <c r="M89" s="19">
        <v>313579961.63999999</v>
      </c>
      <c r="N89" s="21">
        <f t="shared" si="12"/>
        <v>0.99509127458121605</v>
      </c>
      <c r="O89" s="21">
        <f t="shared" si="13"/>
        <v>0.57311105633107573</v>
      </c>
    </row>
    <row r="90" spans="1:15" ht="33.75" x14ac:dyDescent="0.25">
      <c r="A90" s="17" t="s">
        <v>181</v>
      </c>
      <c r="B90" s="18" t="s">
        <v>182</v>
      </c>
      <c r="C90" s="19">
        <v>600000000</v>
      </c>
      <c r="D90" s="19">
        <v>0</v>
      </c>
      <c r="E90" s="19">
        <v>600000000</v>
      </c>
      <c r="F90" s="20">
        <f t="shared" si="10"/>
        <v>0</v>
      </c>
      <c r="G90" s="19">
        <v>0</v>
      </c>
      <c r="H90" s="19">
        <v>0</v>
      </c>
      <c r="I90" s="20">
        <f>+F90-G90-H90</f>
        <v>0</v>
      </c>
      <c r="J90" s="19">
        <v>0</v>
      </c>
      <c r="K90" s="19">
        <v>0</v>
      </c>
      <c r="L90" s="19">
        <v>0</v>
      </c>
      <c r="M90" s="19">
        <v>0</v>
      </c>
      <c r="N90" s="21">
        <v>0</v>
      </c>
      <c r="O90" s="21">
        <v>0</v>
      </c>
    </row>
    <row r="91" spans="1:15" ht="33.75" x14ac:dyDescent="0.25">
      <c r="A91" s="17" t="s">
        <v>183</v>
      </c>
      <c r="B91" s="18" t="s">
        <v>184</v>
      </c>
      <c r="C91" s="19">
        <v>145000000</v>
      </c>
      <c r="D91" s="19">
        <v>0</v>
      </c>
      <c r="E91" s="19">
        <v>0</v>
      </c>
      <c r="F91" s="20">
        <f t="shared" si="10"/>
        <v>145000000</v>
      </c>
      <c r="G91" s="19">
        <v>0</v>
      </c>
      <c r="H91" s="19">
        <v>120000000</v>
      </c>
      <c r="I91" s="20">
        <f>+F91-G91-H91</f>
        <v>25000000</v>
      </c>
      <c r="J91" s="19">
        <v>120000000</v>
      </c>
      <c r="K91" s="19">
        <v>120000000</v>
      </c>
      <c r="L91" s="19">
        <v>120000000</v>
      </c>
      <c r="M91" s="19">
        <v>120000000</v>
      </c>
      <c r="N91" s="21">
        <f t="shared" si="12"/>
        <v>0.82758620689655171</v>
      </c>
      <c r="O91" s="21">
        <f t="shared" si="13"/>
        <v>0.82758620689655171</v>
      </c>
    </row>
    <row r="92" spans="1:15" ht="33.75" x14ac:dyDescent="0.25">
      <c r="A92" s="17" t="s">
        <v>185</v>
      </c>
      <c r="B92" s="18" t="s">
        <v>186</v>
      </c>
      <c r="C92" s="19">
        <v>262254480</v>
      </c>
      <c r="D92" s="19">
        <v>0</v>
      </c>
      <c r="E92" s="19">
        <v>0</v>
      </c>
      <c r="F92" s="20">
        <f t="shared" si="10"/>
        <v>262254480</v>
      </c>
      <c r="G92" s="19">
        <v>0</v>
      </c>
      <c r="H92" s="19">
        <v>253820586</v>
      </c>
      <c r="I92" s="20">
        <f t="shared" si="17"/>
        <v>8433894</v>
      </c>
      <c r="J92" s="19">
        <v>253820586</v>
      </c>
      <c r="K92" s="19">
        <v>216546370</v>
      </c>
      <c r="L92" s="19">
        <v>216546370</v>
      </c>
      <c r="M92" s="19">
        <v>216546370</v>
      </c>
      <c r="N92" s="21">
        <f t="shared" si="12"/>
        <v>0.96784080104179726</v>
      </c>
      <c r="O92" s="21">
        <f t="shared" si="13"/>
        <v>0.82571085153626356</v>
      </c>
    </row>
    <row r="93" spans="1:15" ht="22.5" x14ac:dyDescent="0.25">
      <c r="A93" s="17" t="s">
        <v>187</v>
      </c>
      <c r="B93" s="18" t="s">
        <v>188</v>
      </c>
      <c r="C93" s="19">
        <v>71027255</v>
      </c>
      <c r="D93" s="19">
        <v>0</v>
      </c>
      <c r="E93" s="19">
        <v>25408555</v>
      </c>
      <c r="F93" s="20">
        <f t="shared" si="10"/>
        <v>45618700</v>
      </c>
      <c r="G93" s="19">
        <v>0</v>
      </c>
      <c r="H93" s="19">
        <v>45416350</v>
      </c>
      <c r="I93" s="20">
        <f t="shared" si="17"/>
        <v>202350</v>
      </c>
      <c r="J93" s="19">
        <v>45416350</v>
      </c>
      <c r="K93" s="19">
        <v>45416350</v>
      </c>
      <c r="L93" s="19">
        <v>45416350</v>
      </c>
      <c r="M93" s="19">
        <v>45416350</v>
      </c>
      <c r="N93" s="21">
        <f t="shared" si="12"/>
        <v>0.99556431901829734</v>
      </c>
      <c r="O93" s="21">
        <f t="shared" si="13"/>
        <v>0.99556431901829734</v>
      </c>
    </row>
    <row r="94" spans="1:15" ht="33.75" x14ac:dyDescent="0.25">
      <c r="A94" s="17" t="s">
        <v>189</v>
      </c>
      <c r="B94" s="18" t="s">
        <v>190</v>
      </c>
      <c r="C94" s="19">
        <v>21854540</v>
      </c>
      <c r="D94" s="19">
        <v>25408555</v>
      </c>
      <c r="E94" s="19">
        <v>0</v>
      </c>
      <c r="F94" s="20">
        <f t="shared" si="10"/>
        <v>47263095</v>
      </c>
      <c r="G94" s="19">
        <v>0</v>
      </c>
      <c r="H94" s="19">
        <v>39380000</v>
      </c>
      <c r="I94" s="20">
        <f t="shared" si="17"/>
        <v>7883095</v>
      </c>
      <c r="J94" s="19">
        <v>39380000</v>
      </c>
      <c r="K94" s="19">
        <v>0</v>
      </c>
      <c r="L94" s="19">
        <v>0</v>
      </c>
      <c r="M94" s="19">
        <v>0</v>
      </c>
      <c r="N94" s="21">
        <f t="shared" si="12"/>
        <v>0.83320823572810876</v>
      </c>
      <c r="O94" s="21">
        <f t="shared" si="13"/>
        <v>0</v>
      </c>
    </row>
    <row r="95" spans="1:15" ht="45" x14ac:dyDescent="0.25">
      <c r="A95" s="17" t="s">
        <v>191</v>
      </c>
      <c r="B95" s="18" t="s">
        <v>192</v>
      </c>
      <c r="C95" s="19">
        <v>20000000</v>
      </c>
      <c r="D95" s="19">
        <v>0</v>
      </c>
      <c r="E95" s="19">
        <v>20000000</v>
      </c>
      <c r="F95" s="20">
        <f t="shared" si="10"/>
        <v>0</v>
      </c>
      <c r="G95" s="19">
        <v>0</v>
      </c>
      <c r="H95" s="19">
        <v>0</v>
      </c>
      <c r="I95" s="20">
        <f t="shared" si="17"/>
        <v>0</v>
      </c>
      <c r="J95" s="19">
        <v>0</v>
      </c>
      <c r="K95" s="19">
        <v>0</v>
      </c>
      <c r="L95" s="19">
        <v>0</v>
      </c>
      <c r="M95" s="19">
        <v>0</v>
      </c>
      <c r="N95" s="21">
        <v>0</v>
      </c>
      <c r="O95" s="21">
        <v>0</v>
      </c>
    </row>
    <row r="96" spans="1:15" ht="45" x14ac:dyDescent="0.25">
      <c r="A96" s="17" t="s">
        <v>193</v>
      </c>
      <c r="B96" s="18" t="s">
        <v>194</v>
      </c>
      <c r="C96" s="19">
        <v>826000000</v>
      </c>
      <c r="D96" s="19">
        <v>0</v>
      </c>
      <c r="E96" s="19">
        <v>0</v>
      </c>
      <c r="F96" s="20">
        <f t="shared" si="10"/>
        <v>826000000</v>
      </c>
      <c r="G96" s="19">
        <v>0</v>
      </c>
      <c r="H96" s="19">
        <v>809067433.79999995</v>
      </c>
      <c r="I96" s="20">
        <f t="shared" si="17"/>
        <v>16932566.200000048</v>
      </c>
      <c r="J96" s="19">
        <v>809067433.79999995</v>
      </c>
      <c r="K96" s="19">
        <v>568708201.79999995</v>
      </c>
      <c r="L96" s="19">
        <v>568708201.79999995</v>
      </c>
      <c r="M96" s="19">
        <v>568708201.79999995</v>
      </c>
      <c r="N96" s="21">
        <f t="shared" si="12"/>
        <v>0.97950052518159803</v>
      </c>
      <c r="O96" s="21">
        <f t="shared" si="13"/>
        <v>0.68850871888619847</v>
      </c>
    </row>
    <row r="97" spans="1:15" ht="78.75" x14ac:dyDescent="0.25">
      <c r="A97" s="17" t="s">
        <v>195</v>
      </c>
      <c r="B97" s="18" t="s">
        <v>196</v>
      </c>
      <c r="C97" s="19">
        <v>254000000</v>
      </c>
      <c r="D97" s="19">
        <v>20000000</v>
      </c>
      <c r="E97" s="19">
        <v>0</v>
      </c>
      <c r="F97" s="20">
        <f t="shared" si="10"/>
        <v>274000000</v>
      </c>
      <c r="G97" s="19">
        <v>0</v>
      </c>
      <c r="H97" s="19">
        <v>242129019</v>
      </c>
      <c r="I97" s="20">
        <f t="shared" si="17"/>
        <v>31870981</v>
      </c>
      <c r="J97" s="19">
        <v>242129019</v>
      </c>
      <c r="K97" s="19">
        <v>242129019</v>
      </c>
      <c r="L97" s="19">
        <v>242129019</v>
      </c>
      <c r="M97" s="19">
        <v>242129019</v>
      </c>
      <c r="N97" s="21">
        <f t="shared" si="12"/>
        <v>0.88368255109489047</v>
      </c>
      <c r="O97" s="21">
        <f t="shared" si="13"/>
        <v>0.88368255109489047</v>
      </c>
    </row>
    <row r="98" spans="1:15" ht="45" x14ac:dyDescent="0.25">
      <c r="A98" s="17" t="s">
        <v>197</v>
      </c>
      <c r="B98" s="18" t="s">
        <v>198</v>
      </c>
      <c r="C98" s="19">
        <v>1091382000</v>
      </c>
      <c r="D98" s="19">
        <v>0</v>
      </c>
      <c r="E98" s="19">
        <v>0</v>
      </c>
      <c r="F98" s="20">
        <f t="shared" si="10"/>
        <v>1091382000</v>
      </c>
      <c r="G98" s="19">
        <v>0</v>
      </c>
      <c r="H98" s="19">
        <v>1042611601</v>
      </c>
      <c r="I98" s="20">
        <f t="shared" si="17"/>
        <v>48770399</v>
      </c>
      <c r="J98" s="19">
        <v>1042611601</v>
      </c>
      <c r="K98" s="19">
        <v>1001925176</v>
      </c>
      <c r="L98" s="19">
        <v>1001925176</v>
      </c>
      <c r="M98" s="19">
        <v>1001925176</v>
      </c>
      <c r="N98" s="21">
        <f t="shared" si="12"/>
        <v>0.9553131726563201</v>
      </c>
      <c r="O98" s="21">
        <f t="shared" si="13"/>
        <v>0.91803344383543073</v>
      </c>
    </row>
    <row r="99" spans="1:15" ht="56.25" x14ac:dyDescent="0.25">
      <c r="A99" s="17" t="s">
        <v>199</v>
      </c>
      <c r="B99" s="18" t="s">
        <v>200</v>
      </c>
      <c r="C99" s="19">
        <v>209654000</v>
      </c>
      <c r="D99" s="19">
        <v>0</v>
      </c>
      <c r="E99" s="19">
        <v>0</v>
      </c>
      <c r="F99" s="20">
        <f t="shared" si="10"/>
        <v>209654000</v>
      </c>
      <c r="G99" s="19">
        <v>0</v>
      </c>
      <c r="H99" s="19">
        <v>142533333</v>
      </c>
      <c r="I99" s="20">
        <f t="shared" si="17"/>
        <v>67120667</v>
      </c>
      <c r="J99" s="19">
        <v>142533333</v>
      </c>
      <c r="K99" s="19">
        <v>142533333</v>
      </c>
      <c r="L99" s="19">
        <v>142533333</v>
      </c>
      <c r="M99" s="19">
        <v>142533333</v>
      </c>
      <c r="N99" s="21">
        <f t="shared" si="12"/>
        <v>0.67985029143255082</v>
      </c>
      <c r="O99" s="21">
        <f t="shared" si="13"/>
        <v>0.67985029143255082</v>
      </c>
    </row>
    <row r="100" spans="1:15" ht="45" x14ac:dyDescent="0.25">
      <c r="A100" s="17" t="s">
        <v>201</v>
      </c>
      <c r="B100" s="18" t="s">
        <v>202</v>
      </c>
      <c r="C100" s="19">
        <v>102887662</v>
      </c>
      <c r="D100" s="19">
        <v>0</v>
      </c>
      <c r="E100" s="19">
        <v>0</v>
      </c>
      <c r="F100" s="20">
        <f t="shared" si="10"/>
        <v>102887662</v>
      </c>
      <c r="G100" s="19">
        <v>0</v>
      </c>
      <c r="H100" s="19">
        <v>93777662</v>
      </c>
      <c r="I100" s="20">
        <f t="shared" si="17"/>
        <v>9110000</v>
      </c>
      <c r="J100" s="19">
        <v>93777662</v>
      </c>
      <c r="K100" s="19">
        <v>93717582</v>
      </c>
      <c r="L100" s="19">
        <v>93717582</v>
      </c>
      <c r="M100" s="19">
        <v>93717582</v>
      </c>
      <c r="N100" s="21">
        <f t="shared" si="12"/>
        <v>0.91145682754458934</v>
      </c>
      <c r="O100" s="21">
        <f t="shared" si="13"/>
        <v>0.91087288969594815</v>
      </c>
    </row>
    <row r="101" spans="1:15" x14ac:dyDescent="0.25">
      <c r="A101" s="27" t="s">
        <v>203</v>
      </c>
      <c r="B101" s="28" t="s">
        <v>204</v>
      </c>
      <c r="C101" s="13">
        <f t="shared" ref="C101:M101" si="18">+C5+C84</f>
        <v>33970874937</v>
      </c>
      <c r="D101" s="14">
        <f t="shared" si="18"/>
        <v>4758514318.3600006</v>
      </c>
      <c r="E101" s="14">
        <f t="shared" si="18"/>
        <v>5758514318.3600006</v>
      </c>
      <c r="F101" s="14">
        <f t="shared" si="18"/>
        <v>32970874937</v>
      </c>
      <c r="G101" s="14">
        <f t="shared" si="18"/>
        <v>333798000</v>
      </c>
      <c r="H101" s="14">
        <f t="shared" si="18"/>
        <v>30192446701.879997</v>
      </c>
      <c r="I101" s="14">
        <f t="shared" si="18"/>
        <v>2444630235.1200004</v>
      </c>
      <c r="J101" s="14">
        <f t="shared" si="18"/>
        <v>30192446701.879997</v>
      </c>
      <c r="K101" s="14">
        <f t="shared" si="18"/>
        <v>28505238238.930004</v>
      </c>
      <c r="L101" s="14">
        <f t="shared" si="18"/>
        <v>28294877007.930004</v>
      </c>
      <c r="M101" s="14">
        <f t="shared" si="18"/>
        <v>28294877007.930004</v>
      </c>
      <c r="N101" s="15">
        <f t="shared" si="12"/>
        <v>0.91573083090973595</v>
      </c>
      <c r="O101" s="16">
        <f t="shared" si="13"/>
        <v>0.86455813785339841</v>
      </c>
    </row>
    <row r="102" spans="1:15" x14ac:dyDescent="0.25">
      <c r="A102" s="33" t="s">
        <v>205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</row>
  </sheetData>
  <mergeCells count="9">
    <mergeCell ref="A80:B80"/>
    <mergeCell ref="A84:B84"/>
    <mergeCell ref="A101:B101"/>
    <mergeCell ref="A1:O1"/>
    <mergeCell ref="A2:O2"/>
    <mergeCell ref="A3:O3"/>
    <mergeCell ref="A5:B5"/>
    <mergeCell ref="A6:B6"/>
    <mergeCell ref="A37:B37"/>
  </mergeCells>
  <printOptions horizontalCentered="1" verticalCentered="1"/>
  <pageMargins left="0" right="0" top="0.74803149606299213" bottom="0.74803149606299213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Arturo Gaviria Vega</dc:creator>
  <cp:lastModifiedBy>Carlos Arturo Gaviria Vega</cp:lastModifiedBy>
  <cp:lastPrinted>2019-01-24T13:01:20Z</cp:lastPrinted>
  <dcterms:created xsi:type="dcterms:W3CDTF">2019-01-24T12:58:40Z</dcterms:created>
  <dcterms:modified xsi:type="dcterms:W3CDTF">2019-01-24T13:01:24Z</dcterms:modified>
</cp:coreProperties>
</file>