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228"/>
  <workbookPr/>
  <mc:AlternateContent xmlns:mc="http://schemas.openxmlformats.org/markup-compatibility/2006">
    <mc:Choice Requires="x15">
      <x15ac:absPath xmlns:x15ac="http://schemas.microsoft.com/office/spreadsheetml/2010/11/ac" url="I:\2018\PROYECTOS DE INVERSION\SEGUIMIENTO\"/>
    </mc:Choice>
  </mc:AlternateContent>
  <xr:revisionPtr revIDLastSave="0" documentId="13_ncr:1_{B38E9F73-6D25-4CB8-92FF-B6F3A2E96B62}" xr6:coauthVersionLast="34" xr6:coauthVersionMax="34" xr10:uidLastSave="{00000000-0000-0000-0000-000000000000}"/>
  <bookViews>
    <workbookView xWindow="0" yWindow="0" windowWidth="28800" windowHeight="13635" xr2:uid="{00000000-000D-0000-FFFF-FFFF00000000}"/>
  </bookViews>
  <sheets>
    <sheet name="Junio 30" sheetId="1" r:id="rId1"/>
  </sheets>
  <externalReferences>
    <externalReference r:id="rId2"/>
  </externalReferences>
  <definedNames>
    <definedName name="_xlnm.Print_Area" localSheetId="0">'Junio 30'!$A$1:$J$105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" i="1" l="1"/>
  <c r="H15" i="1"/>
  <c r="I15" i="1"/>
  <c r="G14" i="1"/>
  <c r="F4" i="1"/>
  <c r="F12" i="1"/>
  <c r="D12" i="1"/>
  <c r="E12" i="1"/>
  <c r="C19" i="1" l="1"/>
  <c r="C14" i="1"/>
  <c r="C16" i="1"/>
  <c r="C17" i="1"/>
  <c r="C18" i="1"/>
  <c r="C15" i="1"/>
  <c r="C13" i="1"/>
  <c r="C5" i="1"/>
  <c r="C6" i="1"/>
  <c r="C7" i="1"/>
  <c r="C8" i="1"/>
  <c r="C9" i="1"/>
  <c r="C10" i="1"/>
  <c r="C11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G5" i="1"/>
  <c r="C12" i="1" l="1"/>
  <c r="H14" i="1"/>
  <c r="I14" i="1"/>
  <c r="I19" i="1"/>
  <c r="H19" i="1"/>
  <c r="G19" i="1"/>
  <c r="I18" i="1"/>
  <c r="H18" i="1"/>
  <c r="G18" i="1"/>
  <c r="I17" i="1"/>
  <c r="H17" i="1"/>
  <c r="G17" i="1"/>
  <c r="I16" i="1"/>
  <c r="H16" i="1"/>
  <c r="G16" i="1"/>
  <c r="I13" i="1"/>
  <c r="H13" i="1"/>
  <c r="G13" i="1"/>
  <c r="B12" i="1"/>
  <c r="I5" i="1"/>
  <c r="H5" i="1"/>
  <c r="E4" i="1"/>
  <c r="D4" i="1"/>
  <c r="B4" i="1"/>
  <c r="C4" i="1" s="1"/>
  <c r="C20" i="1" l="1"/>
  <c r="B20" i="1"/>
  <c r="D20" i="1"/>
  <c r="I12" i="1"/>
  <c r="G4" i="1"/>
  <c r="H4" i="1"/>
  <c r="G12" i="1"/>
  <c r="H12" i="1"/>
  <c r="F20" i="1"/>
  <c r="I4" i="1"/>
  <c r="E20" i="1"/>
  <c r="G20" i="1" l="1"/>
  <c r="B22" i="1" s="1"/>
  <c r="H20" i="1"/>
  <c r="B23" i="1" s="1"/>
  <c r="I20" i="1"/>
  <c r="B24" i="1" s="1"/>
</calcChain>
</file>

<file path=xl/sharedStrings.xml><?xml version="1.0" encoding="utf-8"?>
<sst xmlns="http://schemas.openxmlformats.org/spreadsheetml/2006/main" count="49" uniqueCount="45">
  <si>
    <t>Participación de Inversión en el Presupuesto SSF</t>
  </si>
  <si>
    <t>Porcentaje</t>
  </si>
  <si>
    <t>(Fuente: SIIF-Nación)</t>
  </si>
  <si>
    <t>Compromisos</t>
  </si>
  <si>
    <t>obligaciones</t>
  </si>
  <si>
    <t>Pagos</t>
  </si>
  <si>
    <t>Obligaciones</t>
  </si>
  <si>
    <t>% Compromisos</t>
  </si>
  <si>
    <t>% Obligaciones</t>
  </si>
  <si>
    <t>%Pagos</t>
  </si>
  <si>
    <t xml:space="preserve">Dependencia </t>
  </si>
  <si>
    <t>Funcionamiento</t>
  </si>
  <si>
    <t>Secretaria General</t>
  </si>
  <si>
    <t>Servicios personales asociados a nomina</t>
  </si>
  <si>
    <t>Servicios personales indirectos</t>
  </si>
  <si>
    <t>Impuestos y multas</t>
  </si>
  <si>
    <t>Orden nacional</t>
  </si>
  <si>
    <t>Sentencias y conciliaciones</t>
  </si>
  <si>
    <t>Inversión</t>
  </si>
  <si>
    <t>Gestión Documental</t>
  </si>
  <si>
    <t>Sec Gral-Grupo Gestión Admon y Doc</t>
  </si>
  <si>
    <t>Protección al Usuario</t>
  </si>
  <si>
    <t>O. Protección al Usuario</t>
  </si>
  <si>
    <t>Capacidad Gestión Institucional</t>
  </si>
  <si>
    <t>Delegadas Gestión y Proyectos, OPU, OAP,  Sec Gral-Grupo Gestión Admon</t>
  </si>
  <si>
    <t>Comunicaciones</t>
  </si>
  <si>
    <t>Despacho</t>
  </si>
  <si>
    <t>Talento Humano</t>
  </si>
  <si>
    <t>Sec Gral-Grupo Gestión Talento Humano</t>
  </si>
  <si>
    <t>TIC</t>
  </si>
  <si>
    <t>Oficina de TIC</t>
  </si>
  <si>
    <t>Total</t>
  </si>
  <si>
    <t>Elaborado por: Paola Andrea Ramírez Arias-OAP</t>
  </si>
  <si>
    <t>Peso porcentual de los proyectos de inversión por área temática. Vigencia 2018</t>
  </si>
  <si>
    <t xml:space="preserve">Estudios </t>
  </si>
  <si>
    <t>Delegada de Proyectos</t>
  </si>
  <si>
    <t>Contribuciones inherentes a la nómina sector privado y publico</t>
  </si>
  <si>
    <t>Adquisición de bienes y servicios</t>
  </si>
  <si>
    <t>Apropiación vigente con desplazamiento</t>
  </si>
  <si>
    <t>Asignacion inicial</t>
  </si>
  <si>
    <t>Rubros</t>
  </si>
  <si>
    <t>Ejecución Presupuestal por Entidad (Rubros funcionamiento e inversión)</t>
  </si>
  <si>
    <r>
      <t xml:space="preserve">Fecha de reporte: 
</t>
    </r>
    <r>
      <rPr>
        <sz val="11"/>
        <color theme="1"/>
        <rFont val="Calibri"/>
        <family val="2"/>
        <scheme val="minor"/>
      </rPr>
      <t>4 de julio de 2018</t>
    </r>
  </si>
  <si>
    <t>Evolución mensual de la ejecución presupuestal respecto a la totalidad de los recursos</t>
  </si>
  <si>
    <t>Comparativo entre los proyectos de inversión de la SSF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</si>
</sst>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;[Red]\-&quot;$&quot;#,##0"/>
    <numFmt numFmtId="165" formatCode="_-&quot;$&quot;* #,##0.00_-;\-&quot;$&quot;* #,##0.00_-;_-&quot;$&quot;* &quot;-&quot;??_-;_-@_-"/>
    <numFmt numFmtId="166" formatCode="_-* #,##0.00_-;\-* #,##0.00_-;_-* &quot;-&quot;??_-;_-@_-"/>
    <numFmt numFmtId="167" formatCode="_-&quot;$&quot;* #,##0_-;\-&quot;$&quot;* #,##0_-;_-&quot;$&quot;* &quot;-&quot;??_-;_-@_-"/>
    <numFmt numFmtId="168" formatCode="[$$-240A]\ #,##0"/>
    <numFmt numFmtId="170" formatCode="_-[$$-240A]* #,##0.00_-;\-[$$-240A]* #,##0.00_-;_-[$$-240A]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 applyNumberFormat="0" applyFill="0" applyBorder="0" applyAlignment="0" applyProtection="0"/>
    <xf numFmtId="0" fontId="8" fillId="0" borderId="8" applyNumberFormat="0" applyFill="0" applyAlignment="0" applyProtection="0"/>
    <xf numFmtId="0" fontId="9" fillId="0" borderId="9" applyNumberFormat="0" applyFill="0" applyAlignment="0" applyProtection="0"/>
    <xf numFmtId="0" fontId="10" fillId="0" borderId="10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11" applyNumberFormat="0" applyAlignment="0" applyProtection="0"/>
    <xf numFmtId="0" fontId="15" fillId="9" borderId="12" applyNumberFormat="0" applyAlignment="0" applyProtection="0"/>
    <xf numFmtId="0" fontId="16" fillId="9" borderId="11" applyNumberFormat="0" applyAlignment="0" applyProtection="0"/>
    <xf numFmtId="0" fontId="17" fillId="0" borderId="13" applyNumberFormat="0" applyFill="0" applyAlignment="0" applyProtection="0"/>
    <xf numFmtId="0" fontId="18" fillId="10" borderId="14" applyNumberFormat="0" applyAlignment="0" applyProtection="0"/>
    <xf numFmtId="0" fontId="19" fillId="0" borderId="0" applyNumberFormat="0" applyFill="0" applyBorder="0" applyAlignment="0" applyProtection="0"/>
    <xf numFmtId="0" fontId="1" fillId="11" borderId="15" applyNumberFormat="0" applyFont="0" applyAlignment="0" applyProtection="0"/>
    <xf numFmtId="0" fontId="20" fillId="0" borderId="0" applyNumberFormat="0" applyFill="0" applyBorder="0" applyAlignment="0" applyProtection="0"/>
    <xf numFmtId="0" fontId="2" fillId="0" borderId="16" applyNumberFormat="0" applyFill="0" applyAlignment="0" applyProtection="0"/>
    <xf numFmtId="0" fontId="2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21" fillId="19" borderId="0" applyNumberFormat="0" applyBorder="0" applyAlignment="0" applyProtection="0"/>
    <xf numFmtId="0" fontId="2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21" fillId="27" borderId="0" applyNumberFormat="0" applyBorder="0" applyAlignment="0" applyProtection="0"/>
    <xf numFmtId="0" fontId="2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21" fillId="31" borderId="0" applyNumberFormat="0" applyBorder="0" applyAlignment="0" applyProtection="0"/>
    <xf numFmtId="0" fontId="2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21" fillId="35" borderId="0" applyNumberFormat="0" applyBorder="0" applyAlignment="0" applyProtection="0"/>
    <xf numFmtId="9" fontId="3" fillId="0" borderId="0" applyFont="0" applyFill="0" applyBorder="0" applyAlignment="0" applyProtection="0"/>
    <xf numFmtId="0" fontId="3" fillId="0" borderId="0"/>
  </cellStyleXfs>
  <cellXfs count="4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167" fontId="2" fillId="2" borderId="1" xfId="2" applyNumberFormat="1" applyFont="1" applyFill="1" applyBorder="1" applyAlignment="1">
      <alignment horizontal="center" vertical="center" wrapText="1"/>
    </xf>
    <xf numFmtId="10" fontId="2" fillId="2" borderId="1" xfId="3" applyNumberFormat="1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167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/>
    </xf>
    <xf numFmtId="167" fontId="2" fillId="2" borderId="1" xfId="0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164" fontId="5" fillId="3" borderId="0" xfId="0" applyNumberFormat="1" applyFont="1" applyFill="1" applyBorder="1" applyAlignment="1">
      <alignment horizontal="right" vertical="center" wrapText="1"/>
    </xf>
    <xf numFmtId="164" fontId="6" fillId="3" borderId="0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2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1" xfId="0" applyFont="1" applyBorder="1" applyAlignment="1">
      <alignment vertical="center" wrapText="1"/>
    </xf>
    <xf numFmtId="10" fontId="0" fillId="3" borderId="1" xfId="3" applyNumberFormat="1" applyFont="1" applyFill="1" applyBorder="1" applyAlignment="1">
      <alignment vertical="center"/>
    </xf>
    <xf numFmtId="0" fontId="0" fillId="3" borderId="0" xfId="0" applyFont="1" applyFill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3" borderId="0" xfId="0" applyFont="1" applyFill="1" applyAlignment="1">
      <alignment horizontal="center" vertical="center" wrapText="1"/>
    </xf>
    <xf numFmtId="168" fontId="0" fillId="0" borderId="17" xfId="1" applyNumberFormat="1" applyFont="1" applyBorder="1" applyAlignment="1">
      <alignment vertical="center" wrapText="1"/>
    </xf>
    <xf numFmtId="168" fontId="0" fillId="0" borderId="5" xfId="1" applyNumberFormat="1" applyFont="1" applyBorder="1" applyAlignment="1">
      <alignment vertical="center" wrapText="1"/>
    </xf>
    <xf numFmtId="10" fontId="0" fillId="0" borderId="1" xfId="3" applyNumberFormat="1" applyFont="1" applyBorder="1" applyAlignment="1">
      <alignment vertical="center"/>
    </xf>
    <xf numFmtId="168" fontId="0" fillId="3" borderId="5" xfId="1" applyNumberFormat="1" applyFont="1" applyFill="1" applyBorder="1" applyAlignment="1">
      <alignment vertical="center" wrapText="1"/>
    </xf>
    <xf numFmtId="167" fontId="0" fillId="0" borderId="0" xfId="0" applyNumberFormat="1" applyFont="1" applyAlignment="1">
      <alignment vertical="center"/>
    </xf>
    <xf numFmtId="0" fontId="0" fillId="3" borderId="0" xfId="0" applyFont="1" applyFill="1" applyAlignment="1">
      <alignment vertical="center"/>
    </xf>
    <xf numFmtId="167" fontId="0" fillId="3" borderId="0" xfId="0" applyNumberFormat="1" applyFont="1" applyFill="1" applyBorder="1" applyAlignment="1">
      <alignment vertical="center"/>
    </xf>
    <xf numFmtId="167" fontId="0" fillId="0" borderId="0" xfId="2" applyNumberFormat="1" applyFont="1" applyBorder="1" applyAlignment="1">
      <alignment vertical="center" wrapText="1"/>
    </xf>
    <xf numFmtId="167" fontId="0" fillId="0" borderId="0" xfId="0" applyNumberFormat="1" applyFont="1" applyBorder="1" applyAlignment="1">
      <alignment vertical="center"/>
    </xf>
    <xf numFmtId="9" fontId="0" fillId="3" borderId="0" xfId="3" applyFont="1" applyFill="1" applyBorder="1" applyAlignment="1">
      <alignment vertical="center"/>
    </xf>
    <xf numFmtId="165" fontId="0" fillId="3" borderId="4" xfId="2" applyFont="1" applyFill="1" applyBorder="1" applyAlignment="1">
      <alignment horizontal="center" vertical="center" wrapText="1"/>
    </xf>
    <xf numFmtId="165" fontId="0" fillId="3" borderId="6" xfId="2" applyFont="1" applyFill="1" applyBorder="1" applyAlignment="1">
      <alignment horizontal="center" vertical="center" wrapText="1"/>
    </xf>
    <xf numFmtId="0" fontId="0" fillId="3" borderId="1" xfId="0" applyFont="1" applyFill="1" applyBorder="1" applyAlignment="1">
      <alignment vertical="center" wrapText="1"/>
    </xf>
    <xf numFmtId="168" fontId="0" fillId="3" borderId="0" xfId="1" applyNumberFormat="1" applyFont="1" applyFill="1" applyBorder="1" applyAlignment="1">
      <alignment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170" fontId="1" fillId="0" borderId="1" xfId="2" applyNumberFormat="1" applyFont="1" applyBorder="1" applyAlignment="1">
      <alignment wrapText="1"/>
    </xf>
    <xf numFmtId="170" fontId="1" fillId="0" borderId="1" xfId="2" applyNumberFormat="1" applyFont="1" applyBorder="1" applyAlignment="1">
      <alignment vertical="center" wrapText="1"/>
    </xf>
  </cellXfs>
  <cellStyles count="47">
    <cellStyle name="20% - Énfasis1" xfId="22" builtinId="30" customBuiltin="1"/>
    <cellStyle name="20% - Énfasis2" xfId="26" builtinId="34" customBuiltin="1"/>
    <cellStyle name="20% - Énfasis3" xfId="30" builtinId="38" customBuiltin="1"/>
    <cellStyle name="20% - Énfasis4" xfId="34" builtinId="42" customBuiltin="1"/>
    <cellStyle name="20% - Énfasis5" xfId="38" builtinId="46" customBuiltin="1"/>
    <cellStyle name="20% - Énfasis6" xfId="42" builtinId="50" customBuiltin="1"/>
    <cellStyle name="40% - Énfasis1" xfId="23" builtinId="31" customBuiltin="1"/>
    <cellStyle name="40% - Énfasis2" xfId="27" builtinId="35" customBuiltin="1"/>
    <cellStyle name="40% - Énfasis3" xfId="31" builtinId="39" customBuiltin="1"/>
    <cellStyle name="40% - Énfasis4" xfId="35" builtinId="43" customBuiltin="1"/>
    <cellStyle name="40% - Énfasis5" xfId="39" builtinId="47" customBuiltin="1"/>
    <cellStyle name="40% - Énfasis6" xfId="43" builtinId="51" customBuiltin="1"/>
    <cellStyle name="60% - Énfasis1" xfId="24" builtinId="32" customBuiltin="1"/>
    <cellStyle name="60% - Énfasis2" xfId="28" builtinId="36" customBuiltin="1"/>
    <cellStyle name="60% - Énfasis3" xfId="32" builtinId="40" customBuiltin="1"/>
    <cellStyle name="60% - Énfasis4" xfId="36" builtinId="44" customBuiltin="1"/>
    <cellStyle name="60% - Énfasis5" xfId="40" builtinId="48" customBuiltin="1"/>
    <cellStyle name="60% - Énfasis6" xfId="44" builtinId="52" customBuiltin="1"/>
    <cellStyle name="Bueno" xfId="9" builtinId="26" customBuiltin="1"/>
    <cellStyle name="Cálculo" xfId="14" builtinId="22" customBuiltin="1"/>
    <cellStyle name="Celda de comprobación" xfId="16" builtinId="23" customBuiltin="1"/>
    <cellStyle name="Celda vinculada" xfId="15" builtinId="24" customBuiltin="1"/>
    <cellStyle name="Encabezado 1" xfId="5" builtinId="16" customBuiltin="1"/>
    <cellStyle name="Encabezado 4" xfId="8" builtinId="19" customBuiltin="1"/>
    <cellStyle name="Énfasis1" xfId="21" builtinId="29" customBuiltin="1"/>
    <cellStyle name="Énfasis2" xfId="25" builtinId="33" customBuiltin="1"/>
    <cellStyle name="Énfasis3" xfId="29" builtinId="37" customBuiltin="1"/>
    <cellStyle name="Énfasis4" xfId="33" builtinId="41" customBuiltin="1"/>
    <cellStyle name="Énfasis5" xfId="37" builtinId="45" customBuiltin="1"/>
    <cellStyle name="Énfasis6" xfId="41" builtinId="49" customBuiltin="1"/>
    <cellStyle name="Entrada" xfId="12" builtinId="20" customBuiltin="1"/>
    <cellStyle name="Incorrecto" xfId="10" builtinId="27" customBuiltin="1"/>
    <cellStyle name="Millares" xfId="1" builtinId="3"/>
    <cellStyle name="Moneda" xfId="2" builtinId="4"/>
    <cellStyle name="Neutral" xfId="11" builtinId="28" customBuiltin="1"/>
    <cellStyle name="Normal" xfId="0" builtinId="0"/>
    <cellStyle name="Normal 2" xfId="46" xr:uid="{00000000-0005-0000-0000-000025000000}"/>
    <cellStyle name="Notas" xfId="18" builtinId="10" customBuiltin="1"/>
    <cellStyle name="Porcentaje" xfId="3" builtinId="5"/>
    <cellStyle name="Porcentaje 2" xfId="45" xr:uid="{00000000-0005-0000-0000-000028000000}"/>
    <cellStyle name="Salida" xfId="13" builtinId="21" customBuiltin="1"/>
    <cellStyle name="Texto de advertencia" xfId="17" builtinId="11" customBuiltin="1"/>
    <cellStyle name="Texto explicativo" xfId="19" builtinId="53" customBuiltin="1"/>
    <cellStyle name="Título" xfId="4" builtinId="15" customBuiltin="1"/>
    <cellStyle name="Título 2" xfId="6" builtinId="17" customBuiltin="1"/>
    <cellStyle name="Título 3" xfId="7" builtinId="18" customBuiltin="1"/>
    <cellStyle name="Total" xfId="20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strRef>
              <c:f>'Junio 30'!$B$3</c:f>
              <c:strCache>
                <c:ptCount val="1"/>
                <c:pt idx="0">
                  <c:v>Asignacion inicial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71D-40C7-B89F-68BD95608F05}"/>
              </c:ext>
            </c:extLst>
          </c:dPt>
          <c:dPt>
            <c:idx val="2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71D-40C7-B89F-68BD95608F05}"/>
              </c:ext>
            </c:extLst>
          </c:dPt>
          <c:dPt>
            <c:idx val="3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71D-40C7-B89F-68BD95608F05}"/>
              </c:ext>
            </c:extLst>
          </c:dPt>
          <c:dPt>
            <c:idx val="4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71D-40C7-B89F-68BD95608F05}"/>
              </c:ext>
            </c:extLst>
          </c:dPt>
          <c:dPt>
            <c:idx val="5"/>
            <c:bubble3D val="0"/>
            <c:spPr>
              <a:solidFill>
                <a:schemeClr val="accent5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71D-40C7-B89F-68BD95608F05}"/>
              </c:ext>
            </c:extLst>
          </c:dPt>
          <c:dPt>
            <c:idx val="6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71D-40C7-B89F-68BD95608F05}"/>
              </c:ext>
            </c:extLst>
          </c:dPt>
          <c:dLbls>
            <c:dLbl>
              <c:idx val="0"/>
              <c:layout>
                <c:manualLayout>
                  <c:x val="-0.1615565663283915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33CCCC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1D-40C7-B89F-68BD95608F05}"/>
                </c:ext>
              </c:extLst>
            </c:dLbl>
            <c:dLbl>
              <c:idx val="1"/>
              <c:layout>
                <c:manualLayout>
                  <c:x val="1.9015141526599097E-2"/>
                  <c:y val="-2.31023102310230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 wrap="square" lIns="38100" tIns="19050" rIns="38100" bIns="19050" anchor="ctr">
                  <a:spAutoFit/>
                </a:bodyPr>
                <a:lstStyle/>
                <a:p>
                  <a:pPr>
                    <a:defRPr sz="1000" b="0" i="0" u="none" strike="noStrike" baseline="0">
                      <a:solidFill>
                        <a:schemeClr val="accent1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1D-40C7-B89F-68BD95608F05}"/>
                </c:ext>
              </c:extLst>
            </c:dLbl>
            <c:dLbl>
              <c:idx val="2"/>
              <c:layout>
                <c:manualLayout>
                  <c:x val="1.2527964205816556E-2"/>
                  <c:y val="-8.7288582928277646E-3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FF66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71D-40C7-B89F-68BD95608F05}"/>
                </c:ext>
              </c:extLst>
            </c:dLbl>
            <c:dLbl>
              <c:idx val="3"/>
              <c:layout>
                <c:manualLayout>
                  <c:x val="2.1476510067114093E-2"/>
                  <c:y val="5.2373149756966594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96969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71D-40C7-B89F-68BD95608F05}"/>
                </c:ext>
              </c:extLst>
            </c:dLbl>
            <c:dLbl>
              <c:idx val="4"/>
              <c:layout>
                <c:manualLayout>
                  <c:x val="2.5055928411633111E-2"/>
                  <c:y val="2.6186574878483297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FFCC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71D-40C7-B89F-68BD95608F05}"/>
                </c:ext>
              </c:extLst>
            </c:dLbl>
            <c:dLbl>
              <c:idx val="5"/>
              <c:layout>
                <c:manualLayout>
                  <c:x val="-8.7695749440715884E-2"/>
                  <c:y val="0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666699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71D-40C7-B89F-68BD95608F05}"/>
                </c:ext>
              </c:extLst>
            </c:dLbl>
            <c:dLbl>
              <c:idx val="6"/>
              <c:layout>
                <c:manualLayout>
                  <c:x val="-9.1275167785234937E-2"/>
                  <c:y val="-1.7457716585655529E-2"/>
                </c:manualLayout>
              </c:layout>
              <c:spPr>
                <a:noFill/>
                <a:ln w="25400">
                  <a:noFill/>
                </a:ln>
              </c:spPr>
              <c:txPr>
                <a:bodyPr rot="0"/>
                <a:lstStyle/>
                <a:p>
                  <a:pPr>
                    <a:defRPr sz="1000" b="1" i="0" u="none" strike="noStrike" baseline="0">
                      <a:solidFill>
                        <a:srgbClr val="339966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71D-40C7-B89F-68BD95608F05}"/>
                </c:ext>
              </c:extLst>
            </c:dLbl>
            <c:spPr>
              <a:noFill/>
              <a:ln w="25400">
                <a:noFill/>
              </a:ln>
            </c:spPr>
            <c:txPr>
              <a:bodyPr rot="0"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'Junio 30'!$A$13:$A$19</c:f>
              <c:strCache>
                <c:ptCount val="7"/>
                <c:pt idx="0">
                  <c:v>Gestión Documental</c:v>
                </c:pt>
                <c:pt idx="1">
                  <c:v>Estudios </c:v>
                </c:pt>
                <c:pt idx="2">
                  <c:v>Protección al Usuario</c:v>
                </c:pt>
                <c:pt idx="3">
                  <c:v>Capacidad Gestión Institucional</c:v>
                </c:pt>
                <c:pt idx="4">
                  <c:v>Comunicaciones</c:v>
                </c:pt>
                <c:pt idx="5">
                  <c:v>Talento Humano</c:v>
                </c:pt>
                <c:pt idx="6">
                  <c:v>TIC</c:v>
                </c:pt>
              </c:strCache>
            </c:strRef>
          </c:cat>
          <c:val>
            <c:numRef>
              <c:f>'Junio 30'!$B$13:$B$19</c:f>
              <c:numCache>
                <c:formatCode>[$$-240A]\ #,##0</c:formatCode>
                <c:ptCount val="7"/>
                <c:pt idx="0">
                  <c:v>145000000</c:v>
                </c:pt>
                <c:pt idx="1">
                  <c:v>600000000</c:v>
                </c:pt>
                <c:pt idx="2">
                  <c:v>355136275</c:v>
                </c:pt>
                <c:pt idx="3">
                  <c:v>1403923662</c:v>
                </c:pt>
                <c:pt idx="4">
                  <c:v>1100000000</c:v>
                </c:pt>
                <c:pt idx="5">
                  <c:v>688260000</c:v>
                </c:pt>
                <c:pt idx="6">
                  <c:v>2910000000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1D-40C7-B89F-68BD95608F05}"/>
            </c:ext>
          </c:extLst>
        </c:ser>
        <c:ser>
          <c:idx val="1"/>
          <c:order val="1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E-271D-40C7-B89F-68BD95608F05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F-271D-40C7-B89F-68BD95608F05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10-271D-40C7-B89F-68BD95608F05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11-271D-40C7-B89F-68BD95608F05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12-271D-40C7-B89F-68BD95608F05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13-271D-40C7-B89F-68BD95608F05}"/>
              </c:ext>
            </c:extLst>
          </c:dPt>
          <c:cat>
            <c:strRef>
              <c:f>'Junio 30'!$A$13:$A$19</c:f>
              <c:strCache>
                <c:ptCount val="7"/>
                <c:pt idx="0">
                  <c:v>Gestión Documental</c:v>
                </c:pt>
                <c:pt idx="1">
                  <c:v>Estudios </c:v>
                </c:pt>
                <c:pt idx="2">
                  <c:v>Protección al Usuario</c:v>
                </c:pt>
                <c:pt idx="3">
                  <c:v>Capacidad Gestión Institucional</c:v>
                </c:pt>
                <c:pt idx="4">
                  <c:v>Comunicaciones</c:v>
                </c:pt>
                <c:pt idx="5">
                  <c:v>Talento Humano</c:v>
                </c:pt>
                <c:pt idx="6">
                  <c:v>TIC</c:v>
                </c:pt>
              </c:strCache>
            </c:strRef>
          </c:cat>
          <c:val>
            <c:numRef>
              <c:f>[1]Compromisos_mayo!$N$43</c:f>
              <c:numCache>
                <c:formatCode>General</c:formatCode>
                <c:ptCount val="1"/>
                <c:pt idx="0">
                  <c:v>1058427050.45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1D-40C7-B89F-68BD95608F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ysClr val="window" lastClr="FFFFFF"/>
    </a:solidFill>
    <a:ln w="9525" cap="flat" cmpd="sng" algn="ctr">
      <a:noFill/>
      <a:round/>
    </a:ln>
    <a:effectLst/>
    <a:scene3d>
      <a:camera prst="orthographicFront"/>
      <a:lightRig rig="threePt" dir="t"/>
    </a:scene3d>
    <a:sp3d>
      <a:bevelT w="6350"/>
    </a:sp3d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10392</xdr:colOff>
      <xdr:row>25</xdr:row>
      <xdr:rowOff>8658</xdr:rowOff>
    </xdr:from>
    <xdr:to>
      <xdr:col>4</xdr:col>
      <xdr:colOff>432955</xdr:colOff>
      <xdr:row>44</xdr:row>
      <xdr:rowOff>60613</xdr:rowOff>
    </xdr:to>
    <xdr:graphicFrame macro="">
      <xdr:nvGraphicFramePr>
        <xdr:cNvPr id="2" name="Gráfico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78</xdr:row>
      <xdr:rowOff>0</xdr:rowOff>
    </xdr:from>
    <xdr:to>
      <xdr:col>5</xdr:col>
      <xdr:colOff>11905</xdr:colOff>
      <xdr:row>103</xdr:row>
      <xdr:rowOff>119368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5736EB5-3A11-4767-9D39-4E41FE2B47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0788313"/>
          <a:ext cx="9072562" cy="488186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48</xdr:row>
      <xdr:rowOff>0</xdr:rowOff>
    </xdr:from>
    <xdr:to>
      <xdr:col>7</xdr:col>
      <xdr:colOff>571500</xdr:colOff>
      <xdr:row>74</xdr:row>
      <xdr:rowOff>102895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EED3AE55-E3FB-46C5-A675-AB905B6F09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15204281"/>
          <a:ext cx="11668125" cy="505589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2017/PRESUPUESTO/SIIF/Compromisos_obligaciones_ordenes%20de%20pago%2031%20mayo_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promisos_mayo"/>
      <sheetName val="Obligaciones_mayo"/>
      <sheetName val="Ordenes Pago_mayo"/>
    </sheetNames>
    <sheetDataSet>
      <sheetData sheetId="0">
        <row r="43">
          <cell r="N43">
            <v>1058427050.45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105"/>
  <sheetViews>
    <sheetView showGridLines="0" tabSelected="1" view="pageBreakPreview" zoomScale="80" zoomScaleNormal="80" zoomScaleSheetLayoutView="80" workbookViewId="0">
      <selection activeCell="D11" sqref="D11"/>
    </sheetView>
  </sheetViews>
  <sheetFormatPr baseColWidth="10" defaultRowHeight="15" x14ac:dyDescent="0.25"/>
  <cols>
    <col min="1" max="1" width="37.85546875" style="18" customWidth="1"/>
    <col min="2" max="2" width="24.85546875" style="18" customWidth="1"/>
    <col min="3" max="3" width="22.85546875" style="18" customWidth="1"/>
    <col min="4" max="4" width="23.85546875" style="18" customWidth="1"/>
    <col min="5" max="5" width="26.28515625" style="18" customWidth="1"/>
    <col min="6" max="6" width="18.5703125" style="18" customWidth="1"/>
    <col min="7" max="7" width="12.140625" style="18" customWidth="1"/>
    <col min="8" max="8" width="10.140625" style="18" customWidth="1"/>
    <col min="9" max="9" width="9" style="18" customWidth="1"/>
    <col min="10" max="10" width="18.5703125" style="18" customWidth="1"/>
    <col min="11" max="16384" width="11.42578125" style="18"/>
  </cols>
  <sheetData>
    <row r="2" spans="1:10" ht="21" x14ac:dyDescent="0.25">
      <c r="A2" s="17" t="s">
        <v>41</v>
      </c>
    </row>
    <row r="3" spans="1:10" ht="45" x14ac:dyDescent="0.25">
      <c r="A3" s="3" t="s">
        <v>40</v>
      </c>
      <c r="B3" s="3" t="s">
        <v>39</v>
      </c>
      <c r="C3" s="3" t="s">
        <v>38</v>
      </c>
      <c r="D3" s="3" t="s">
        <v>3</v>
      </c>
      <c r="E3" s="3" t="s">
        <v>6</v>
      </c>
      <c r="F3" s="3" t="s">
        <v>5</v>
      </c>
      <c r="G3" s="3" t="s">
        <v>7</v>
      </c>
      <c r="H3" s="3" t="s">
        <v>8</v>
      </c>
      <c r="I3" s="3" t="s">
        <v>9</v>
      </c>
      <c r="J3" s="3" t="s">
        <v>10</v>
      </c>
    </row>
    <row r="4" spans="1:10" x14ac:dyDescent="0.25">
      <c r="A4" s="4" t="s">
        <v>11</v>
      </c>
      <c r="B4" s="5">
        <f>SUM(B5:B11)</f>
        <v>26768555000</v>
      </c>
      <c r="C4" s="5">
        <f>+B4</f>
        <v>26768555000</v>
      </c>
      <c r="D4" s="5">
        <f>SUM(D5:D11)</f>
        <v>13692361052.139999</v>
      </c>
      <c r="E4" s="5">
        <f>SUM(E5:E11)</f>
        <v>11960681558.02</v>
      </c>
      <c r="F4" s="5">
        <f>SUM(F5:F11)</f>
        <v>11636833544.02</v>
      </c>
      <c r="G4" s="6">
        <f t="shared" ref="G4:G17" si="0">+D4/B4</f>
        <v>0.51150915886718573</v>
      </c>
      <c r="H4" s="6">
        <f t="shared" ref="H4:H20" si="1">+E4/B4</f>
        <v>0.44681834929154751</v>
      </c>
      <c r="I4" s="6">
        <f t="shared" ref="I4:I20" si="2">+F4/B4</f>
        <v>0.43472027324672552</v>
      </c>
      <c r="J4" s="34" t="s">
        <v>12</v>
      </c>
    </row>
    <row r="5" spans="1:10" x14ac:dyDescent="0.25">
      <c r="A5" s="7" t="s">
        <v>13</v>
      </c>
      <c r="B5" s="24">
        <v>11516359000</v>
      </c>
      <c r="C5" s="24">
        <f t="shared" ref="C5:C11" si="3">+B5</f>
        <v>11516359000</v>
      </c>
      <c r="D5" s="40">
        <v>4917989575</v>
      </c>
      <c r="E5" s="40">
        <v>4917989575</v>
      </c>
      <c r="F5" s="40">
        <v>4594141561</v>
      </c>
      <c r="G5" s="26">
        <f t="shared" si="0"/>
        <v>0.42704378831886014</v>
      </c>
      <c r="H5" s="26">
        <f t="shared" si="1"/>
        <v>0.42704378831886014</v>
      </c>
      <c r="I5" s="26">
        <f t="shared" si="2"/>
        <v>0.39892309374864054</v>
      </c>
      <c r="J5" s="35"/>
    </row>
    <row r="6" spans="1:10" x14ac:dyDescent="0.25">
      <c r="A6" s="7" t="s">
        <v>14</v>
      </c>
      <c r="B6" s="24">
        <v>1239000000</v>
      </c>
      <c r="C6" s="24">
        <f t="shared" si="3"/>
        <v>1239000000</v>
      </c>
      <c r="D6" s="40">
        <v>1029200000</v>
      </c>
      <c r="E6" s="40">
        <v>616166667</v>
      </c>
      <c r="F6" s="40">
        <v>616166667</v>
      </c>
      <c r="G6" s="26">
        <f t="shared" si="0"/>
        <v>0.83066989507667477</v>
      </c>
      <c r="H6" s="26">
        <f t="shared" si="1"/>
        <v>0.49730965859564163</v>
      </c>
      <c r="I6" s="26">
        <f t="shared" si="2"/>
        <v>0.49730965859564163</v>
      </c>
      <c r="J6" s="35"/>
    </row>
    <row r="7" spans="1:10" s="22" customFormat="1" ht="30" x14ac:dyDescent="0.25">
      <c r="A7" s="7" t="s">
        <v>36</v>
      </c>
      <c r="B7" s="24">
        <v>3665000000</v>
      </c>
      <c r="C7" s="24">
        <f t="shared" si="3"/>
        <v>3665000000</v>
      </c>
      <c r="D7" s="40">
        <v>1697181282</v>
      </c>
      <c r="E7" s="40">
        <v>1697181282</v>
      </c>
      <c r="F7" s="40">
        <v>1697181282</v>
      </c>
      <c r="G7" s="26">
        <f t="shared" si="0"/>
        <v>0.46307811241473396</v>
      </c>
      <c r="H7" s="26">
        <f t="shared" si="1"/>
        <v>0.46307811241473396</v>
      </c>
      <c r="I7" s="26">
        <f t="shared" si="2"/>
        <v>0.46307811241473396</v>
      </c>
      <c r="J7" s="35"/>
    </row>
    <row r="8" spans="1:10" s="23" customFormat="1" x14ac:dyDescent="0.25">
      <c r="A8" s="7" t="s">
        <v>15</v>
      </c>
      <c r="B8" s="24">
        <v>11330000</v>
      </c>
      <c r="C8" s="24">
        <f t="shared" si="3"/>
        <v>11330000</v>
      </c>
      <c r="D8" s="40">
        <v>10703000</v>
      </c>
      <c r="E8" s="40">
        <v>10703000</v>
      </c>
      <c r="F8" s="40">
        <v>10703000</v>
      </c>
      <c r="G8" s="26">
        <f t="shared" si="0"/>
        <v>0.94466019417475733</v>
      </c>
      <c r="H8" s="26">
        <f t="shared" si="1"/>
        <v>0.94466019417475733</v>
      </c>
      <c r="I8" s="26">
        <f t="shared" si="2"/>
        <v>0.94466019417475733</v>
      </c>
      <c r="J8" s="35"/>
    </row>
    <row r="9" spans="1:10" s="23" customFormat="1" ht="28.5" customHeight="1" x14ac:dyDescent="0.25">
      <c r="A9" s="7" t="s">
        <v>37</v>
      </c>
      <c r="B9" s="24">
        <v>9167406000</v>
      </c>
      <c r="C9" s="24">
        <f t="shared" si="3"/>
        <v>9167406000</v>
      </c>
      <c r="D9" s="40">
        <v>6037177110.1400003</v>
      </c>
      <c r="E9" s="40">
        <v>4718530949.0200005</v>
      </c>
      <c r="F9" s="40">
        <v>4718530949.0200005</v>
      </c>
      <c r="G9" s="26">
        <f t="shared" si="0"/>
        <v>0.65854802439643234</v>
      </c>
      <c r="H9" s="26">
        <f t="shared" si="1"/>
        <v>0.51470731731746155</v>
      </c>
      <c r="I9" s="26">
        <f t="shared" si="2"/>
        <v>0.51470731731746155</v>
      </c>
      <c r="J9" s="35"/>
    </row>
    <row r="10" spans="1:10" s="23" customFormat="1" x14ac:dyDescent="0.25">
      <c r="A10" s="7" t="s">
        <v>16</v>
      </c>
      <c r="B10" s="24">
        <v>55000000</v>
      </c>
      <c r="C10" s="24">
        <f t="shared" si="3"/>
        <v>55000000</v>
      </c>
      <c r="D10" s="40">
        <v>0</v>
      </c>
      <c r="E10" s="40">
        <v>0</v>
      </c>
      <c r="F10" s="40">
        <v>0</v>
      </c>
      <c r="G10" s="26">
        <f t="shared" si="0"/>
        <v>0</v>
      </c>
      <c r="H10" s="26">
        <f t="shared" si="1"/>
        <v>0</v>
      </c>
      <c r="I10" s="26">
        <f t="shared" si="2"/>
        <v>0</v>
      </c>
      <c r="J10" s="35"/>
    </row>
    <row r="11" spans="1:10" s="23" customFormat="1" ht="28.5" customHeight="1" x14ac:dyDescent="0.25">
      <c r="A11" s="7" t="s">
        <v>17</v>
      </c>
      <c r="B11" s="24">
        <v>1114460000</v>
      </c>
      <c r="C11" s="24">
        <f t="shared" si="3"/>
        <v>1114460000</v>
      </c>
      <c r="D11" s="40">
        <v>110085</v>
      </c>
      <c r="E11" s="40">
        <v>110085</v>
      </c>
      <c r="F11" s="40">
        <v>110085</v>
      </c>
      <c r="G11" s="26">
        <f t="shared" si="0"/>
        <v>9.8778780754805014E-5</v>
      </c>
      <c r="H11" s="26">
        <f t="shared" si="1"/>
        <v>9.8778780754805014E-5</v>
      </c>
      <c r="I11" s="26">
        <f t="shared" si="2"/>
        <v>9.8778780754805014E-5</v>
      </c>
      <c r="J11" s="35"/>
    </row>
    <row r="12" spans="1:10" s="23" customFormat="1" x14ac:dyDescent="0.25">
      <c r="A12" s="8" t="s">
        <v>18</v>
      </c>
      <c r="B12" s="9">
        <f>SUM(B13:B19)</f>
        <v>7202319937</v>
      </c>
      <c r="C12" s="9">
        <f>SUM(C13:C19)</f>
        <v>6652319937</v>
      </c>
      <c r="D12" s="9">
        <f>SUM(D13:D19)</f>
        <v>4198607616.27</v>
      </c>
      <c r="E12" s="9">
        <f>SUM(E13:E19)</f>
        <v>1501817648.79</v>
      </c>
      <c r="F12" s="9">
        <f>SUM(F13:F19)</f>
        <v>1499360000</v>
      </c>
      <c r="G12" s="6">
        <f t="shared" si="0"/>
        <v>0.58295211168012295</v>
      </c>
      <c r="H12" s="6">
        <f t="shared" si="1"/>
        <v>0.20851859705298731</v>
      </c>
      <c r="I12" s="6">
        <f t="shared" si="2"/>
        <v>0.20817736689222002</v>
      </c>
      <c r="J12" s="10"/>
    </row>
    <row r="13" spans="1:10" s="23" customFormat="1" ht="45" x14ac:dyDescent="0.25">
      <c r="A13" s="36" t="s">
        <v>19</v>
      </c>
      <c r="B13" s="27">
        <v>145000000</v>
      </c>
      <c r="C13" s="27">
        <f>+B13</f>
        <v>145000000</v>
      </c>
      <c r="D13" s="27">
        <v>0</v>
      </c>
      <c r="E13" s="27">
        <v>0</v>
      </c>
      <c r="F13" s="27">
        <v>0</v>
      </c>
      <c r="G13" s="20">
        <f t="shared" si="0"/>
        <v>0</v>
      </c>
      <c r="H13" s="20">
        <f t="shared" si="1"/>
        <v>0</v>
      </c>
      <c r="I13" s="20">
        <f t="shared" si="2"/>
        <v>0</v>
      </c>
      <c r="J13" s="19" t="s">
        <v>20</v>
      </c>
    </row>
    <row r="14" spans="1:10" s="23" customFormat="1" ht="30" x14ac:dyDescent="0.25">
      <c r="A14" s="36" t="s">
        <v>34</v>
      </c>
      <c r="B14" s="37">
        <v>600000000</v>
      </c>
      <c r="C14" s="27">
        <f>+B14-150000000</f>
        <v>450000000</v>
      </c>
      <c r="D14" s="27">
        <v>0</v>
      </c>
      <c r="E14" s="27">
        <v>0</v>
      </c>
      <c r="F14" s="27">
        <v>0</v>
      </c>
      <c r="G14" s="20">
        <f>+D14/B14</f>
        <v>0</v>
      </c>
      <c r="H14" s="20">
        <f t="shared" si="1"/>
        <v>0</v>
      </c>
      <c r="I14" s="20">
        <f t="shared" si="2"/>
        <v>0</v>
      </c>
      <c r="J14" s="19" t="s">
        <v>35</v>
      </c>
    </row>
    <row r="15" spans="1:10" s="23" customFormat="1" ht="30" x14ac:dyDescent="0.25">
      <c r="A15" s="36" t="s">
        <v>21</v>
      </c>
      <c r="B15" s="27">
        <v>355136275</v>
      </c>
      <c r="C15" s="27">
        <f>+B15</f>
        <v>355136275</v>
      </c>
      <c r="D15" s="41">
        <v>192125504.34999999</v>
      </c>
      <c r="E15" s="41">
        <v>67975138</v>
      </c>
      <c r="F15" s="41">
        <v>67975138</v>
      </c>
      <c r="G15" s="20">
        <f>+D15/B15</f>
        <v>0.54099093186129743</v>
      </c>
      <c r="H15" s="20">
        <f t="shared" ref="H15" si="4">+E15/B15</f>
        <v>0.19140578641255387</v>
      </c>
      <c r="I15" s="20">
        <f t="shared" ref="I15" si="5">+F15/B15</f>
        <v>0.19140578641255387</v>
      </c>
      <c r="J15" s="19" t="s">
        <v>22</v>
      </c>
    </row>
    <row r="16" spans="1:10" s="23" customFormat="1" ht="75" x14ac:dyDescent="0.25">
      <c r="A16" s="19" t="s">
        <v>23</v>
      </c>
      <c r="B16" s="25">
        <v>1403923662</v>
      </c>
      <c r="C16" s="25">
        <f t="shared" ref="C16:C18" si="6">+B16</f>
        <v>1403923662</v>
      </c>
      <c r="D16" s="27">
        <v>1032339974</v>
      </c>
      <c r="E16" s="27">
        <v>659654212</v>
      </c>
      <c r="F16" s="27">
        <v>659365329.21000004</v>
      </c>
      <c r="G16" s="20">
        <f t="shared" si="0"/>
        <v>0.73532486269898056</v>
      </c>
      <c r="H16" s="20">
        <f t="shared" si="1"/>
        <v>0.46986472972488441</v>
      </c>
      <c r="I16" s="20">
        <f t="shared" si="2"/>
        <v>0.46965896156396575</v>
      </c>
      <c r="J16" s="19" t="s">
        <v>24</v>
      </c>
    </row>
    <row r="17" spans="1:10" x14ac:dyDescent="0.25">
      <c r="A17" s="19" t="s">
        <v>25</v>
      </c>
      <c r="B17" s="25">
        <v>1100000000</v>
      </c>
      <c r="C17" s="25">
        <f t="shared" si="6"/>
        <v>1100000000</v>
      </c>
      <c r="D17" s="27">
        <v>789768136</v>
      </c>
      <c r="E17" s="27">
        <v>132640541.2</v>
      </c>
      <c r="F17" s="27">
        <v>130471775.2</v>
      </c>
      <c r="G17" s="20">
        <f t="shared" si="0"/>
        <v>0.7179710327272727</v>
      </c>
      <c r="H17" s="20">
        <f t="shared" si="1"/>
        <v>0.12058231018181818</v>
      </c>
      <c r="I17" s="20">
        <f t="shared" si="2"/>
        <v>0.11861070472727273</v>
      </c>
      <c r="J17" s="19" t="s">
        <v>26</v>
      </c>
    </row>
    <row r="18" spans="1:10" ht="45" x14ac:dyDescent="0.25">
      <c r="A18" s="19" t="s">
        <v>27</v>
      </c>
      <c r="B18" s="25">
        <v>688260000</v>
      </c>
      <c r="C18" s="25">
        <f t="shared" si="6"/>
        <v>688260000</v>
      </c>
      <c r="D18" s="41">
        <v>501370000</v>
      </c>
      <c r="E18" s="41">
        <v>14883000</v>
      </c>
      <c r="F18" s="41">
        <v>14883000</v>
      </c>
      <c r="G18" s="20">
        <f>+D17/B18</f>
        <v>1.1474851596780287</v>
      </c>
      <c r="H18" s="20">
        <f t="shared" si="1"/>
        <v>2.1624095545288116E-2</v>
      </c>
      <c r="I18" s="20">
        <f t="shared" si="2"/>
        <v>2.1624095545288116E-2</v>
      </c>
      <c r="J18" s="19" t="s">
        <v>28</v>
      </c>
    </row>
    <row r="19" spans="1:10" x14ac:dyDescent="0.25">
      <c r="A19" s="19" t="s">
        <v>29</v>
      </c>
      <c r="B19" s="25">
        <v>2910000000</v>
      </c>
      <c r="C19" s="25">
        <f>+B19-400000000</f>
        <v>2510000000</v>
      </c>
      <c r="D19" s="27">
        <v>1683004001.9200001</v>
      </c>
      <c r="E19" s="27">
        <v>626664757.59000003</v>
      </c>
      <c r="F19" s="27">
        <v>626664757.59000003</v>
      </c>
      <c r="G19" s="20">
        <f>+D19/B19</f>
        <v>0.57835189069415815</v>
      </c>
      <c r="H19" s="20">
        <f t="shared" si="1"/>
        <v>0.21534871394845362</v>
      </c>
      <c r="I19" s="20">
        <f t="shared" si="2"/>
        <v>0.21534871394845362</v>
      </c>
      <c r="J19" s="19" t="s">
        <v>30</v>
      </c>
    </row>
    <row r="20" spans="1:10" x14ac:dyDescent="0.25">
      <c r="A20" s="11" t="s">
        <v>31</v>
      </c>
      <c r="B20" s="12">
        <f>+B12+B4</f>
        <v>33970874937</v>
      </c>
      <c r="C20" s="12">
        <f>+C12+C4</f>
        <v>33420874937</v>
      </c>
      <c r="D20" s="12">
        <f>+D12+D4</f>
        <v>17890968668.41</v>
      </c>
      <c r="E20" s="12">
        <f>+E12+E4</f>
        <v>13462499206.810001</v>
      </c>
      <c r="F20" s="12">
        <f>+F12+F4</f>
        <v>13136193544.02</v>
      </c>
      <c r="G20" s="6">
        <f>+D20/B20</f>
        <v>0.52665610472468949</v>
      </c>
      <c r="H20" s="6">
        <f t="shared" si="1"/>
        <v>0.3962953333341166</v>
      </c>
      <c r="I20" s="6">
        <f t="shared" si="2"/>
        <v>0.38668987973908425</v>
      </c>
    </row>
    <row r="21" spans="1:10" ht="30" x14ac:dyDescent="0.25">
      <c r="A21" s="16" t="s">
        <v>0</v>
      </c>
      <c r="B21" s="1" t="s">
        <v>1</v>
      </c>
      <c r="C21" s="18" t="s">
        <v>2</v>
      </c>
    </row>
    <row r="22" spans="1:10" x14ac:dyDescent="0.25">
      <c r="A22" s="38" t="s">
        <v>42</v>
      </c>
      <c r="B22" s="20">
        <f>+G20</f>
        <v>0.52665610472468949</v>
      </c>
      <c r="C22" s="2" t="s">
        <v>3</v>
      </c>
    </row>
    <row r="23" spans="1:10" x14ac:dyDescent="0.25">
      <c r="A23" s="38"/>
      <c r="B23" s="20">
        <f>+H20</f>
        <v>0.3962953333341166</v>
      </c>
      <c r="C23" s="2" t="s">
        <v>4</v>
      </c>
    </row>
    <row r="24" spans="1:10" x14ac:dyDescent="0.25">
      <c r="A24" s="39"/>
      <c r="B24" s="20">
        <f>+I20</f>
        <v>0.38668987973908425</v>
      </c>
      <c r="C24" s="2" t="s">
        <v>5</v>
      </c>
    </row>
    <row r="25" spans="1:10" ht="15.75" x14ac:dyDescent="0.25">
      <c r="A25" s="13" t="s">
        <v>33</v>
      </c>
      <c r="D25" s="28"/>
    </row>
    <row r="27" spans="1:10" x14ac:dyDescent="0.25">
      <c r="G27" s="29"/>
      <c r="H27" s="29"/>
      <c r="I27" s="30"/>
    </row>
    <row r="28" spans="1:10" x14ac:dyDescent="0.25">
      <c r="I28" s="31"/>
    </row>
    <row r="29" spans="1:10" x14ac:dyDescent="0.25">
      <c r="I29" s="32"/>
    </row>
    <row r="30" spans="1:10" x14ac:dyDescent="0.25">
      <c r="I30" s="32"/>
    </row>
    <row r="31" spans="1:10" x14ac:dyDescent="0.25">
      <c r="F31" s="21"/>
      <c r="G31" s="21"/>
      <c r="H31" s="21"/>
      <c r="I31" s="30"/>
    </row>
    <row r="32" spans="1:10" x14ac:dyDescent="0.25">
      <c r="F32" s="14"/>
      <c r="G32" s="14"/>
      <c r="H32" s="33"/>
      <c r="I32" s="21"/>
    </row>
    <row r="33" spans="1:9" x14ac:dyDescent="0.25">
      <c r="F33" s="21"/>
      <c r="G33" s="21"/>
      <c r="H33" s="21"/>
      <c r="I33" s="21"/>
    </row>
    <row r="34" spans="1:9" x14ac:dyDescent="0.25">
      <c r="F34" s="21"/>
      <c r="G34" s="21"/>
      <c r="H34" s="21"/>
      <c r="I34" s="21"/>
    </row>
    <row r="35" spans="1:9" x14ac:dyDescent="0.25">
      <c r="F35" s="21"/>
      <c r="G35" s="21"/>
      <c r="H35" s="21"/>
      <c r="I35" s="21"/>
    </row>
    <row r="36" spans="1:9" x14ac:dyDescent="0.25">
      <c r="F36" s="21"/>
      <c r="G36" s="21"/>
      <c r="H36" s="21"/>
      <c r="I36" s="21"/>
    </row>
    <row r="37" spans="1:9" x14ac:dyDescent="0.25">
      <c r="F37" s="21"/>
      <c r="G37" s="21"/>
      <c r="H37" s="21"/>
      <c r="I37" s="21"/>
    </row>
    <row r="38" spans="1:9" x14ac:dyDescent="0.25">
      <c r="F38" s="21"/>
      <c r="G38" s="21"/>
      <c r="H38" s="21"/>
      <c r="I38" s="21"/>
    </row>
    <row r="39" spans="1:9" x14ac:dyDescent="0.25">
      <c r="F39" s="21"/>
      <c r="G39" s="21"/>
      <c r="H39" s="21"/>
      <c r="I39" s="21"/>
    </row>
    <row r="40" spans="1:9" x14ac:dyDescent="0.25">
      <c r="F40" s="21"/>
      <c r="G40" s="21"/>
      <c r="H40" s="21"/>
      <c r="I40" s="21"/>
    </row>
    <row r="41" spans="1:9" x14ac:dyDescent="0.25">
      <c r="F41" s="21"/>
      <c r="G41" s="21"/>
      <c r="H41" s="21"/>
      <c r="I41" s="21"/>
    </row>
    <row r="42" spans="1:9" x14ac:dyDescent="0.25">
      <c r="F42" s="21"/>
      <c r="G42" s="21"/>
      <c r="H42" s="21"/>
      <c r="I42" s="21"/>
    </row>
    <row r="43" spans="1:9" x14ac:dyDescent="0.25">
      <c r="F43" s="21"/>
      <c r="G43" s="21"/>
      <c r="H43" s="21"/>
      <c r="I43" s="21"/>
    </row>
    <row r="44" spans="1:9" x14ac:dyDescent="0.25">
      <c r="F44" s="21"/>
      <c r="G44" s="21"/>
      <c r="H44" s="21"/>
      <c r="I44" s="21"/>
    </row>
    <row r="45" spans="1:9" x14ac:dyDescent="0.25">
      <c r="A45" s="18" t="s">
        <v>32</v>
      </c>
      <c r="F45" s="21"/>
      <c r="G45" s="21"/>
      <c r="H45" s="15"/>
      <c r="I45" s="21"/>
    </row>
    <row r="46" spans="1:9" x14ac:dyDescent="0.25">
      <c r="F46" s="21"/>
      <c r="G46" s="21"/>
      <c r="H46" s="15"/>
      <c r="I46" s="21"/>
    </row>
    <row r="47" spans="1:9" x14ac:dyDescent="0.25">
      <c r="F47" s="21"/>
      <c r="G47" s="21"/>
      <c r="H47" s="15"/>
      <c r="I47" s="21"/>
    </row>
    <row r="48" spans="1:9" ht="21" x14ac:dyDescent="0.25">
      <c r="A48" s="17" t="s">
        <v>44</v>
      </c>
    </row>
    <row r="76" spans="1:1" x14ac:dyDescent="0.25">
      <c r="A76" s="18" t="s">
        <v>32</v>
      </c>
    </row>
    <row r="77" spans="1:1" hidden="1" x14ac:dyDescent="0.25"/>
    <row r="78" spans="1:1" ht="21" x14ac:dyDescent="0.25">
      <c r="A78" s="17" t="s">
        <v>43</v>
      </c>
    </row>
    <row r="105" spans="1:1" x14ac:dyDescent="0.25">
      <c r="A105" s="18" t="s">
        <v>32</v>
      </c>
    </row>
  </sheetData>
  <mergeCells count="1">
    <mergeCell ref="A22:A24"/>
  </mergeCells>
  <pageMargins left="0.74803149606299213" right="0.74803149606299213" top="0.98425196850393704" bottom="0.98425196850393704" header="0.51181102362204722" footer="0.51181102362204722"/>
  <pageSetup scale="54" orientation="landscape" horizontalDpi="4294967295" verticalDpi="4294967295" r:id="rId1"/>
  <headerFooter>
    <oddHeader>&amp;CINFORME PRESUPUESTAL 
 I Trimestre y Abril (9) 2018
SUPERSUBSIDIO</oddHeader>
  </headerFooter>
  <rowBreaks count="3" manualBreakCount="3">
    <brk id="24" max="9" man="1"/>
    <brk id="77" max="9" man="1"/>
    <brk id="10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Junio 30</vt:lpstr>
      <vt:lpstr>'Junio 30'!Área_de_impresión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Paola Andrea Ramirez Arias</dc:creator>
  <cp:lastModifiedBy>Paola Ramirez</cp:lastModifiedBy>
  <cp:lastPrinted>2018-06-21T15:41:37Z</cp:lastPrinted>
  <dcterms:created xsi:type="dcterms:W3CDTF">2018-01-16T14:30:34Z</dcterms:created>
  <dcterms:modified xsi:type="dcterms:W3CDTF">2018-07-21T17:52:54Z</dcterms:modified>
</cp:coreProperties>
</file>