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24226"/>
  <mc:AlternateContent xmlns:mc="http://schemas.openxmlformats.org/markup-compatibility/2006">
    <mc:Choice Requires="x15">
      <x15ac:absPath xmlns:x15ac="http://schemas.microsoft.com/office/spreadsheetml/2010/11/ac" url="E:\INFORMACIÓN 2021\PLAN DE ACCIÓN 2021\SEGUIMIENTO TERCER TRIMESTRE\"/>
    </mc:Choice>
  </mc:AlternateContent>
  <xr:revisionPtr revIDLastSave="0" documentId="13_ncr:1_{A42EEB2D-ACF5-4C10-8053-FF92E98EC884}" xr6:coauthVersionLast="36" xr6:coauthVersionMax="36" xr10:uidLastSave="{00000000-0000-0000-0000-000000000000}"/>
  <bookViews>
    <workbookView showHorizontalScroll="0" showVerticalScroll="0" showSheetTabs="0" xWindow="0" yWindow="0" windowWidth="28800" windowHeight="12230" xr2:uid="{00000000-000D-0000-FFFF-FFFF000000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 r:id="rId13"/>
  </externalReferences>
  <definedNames>
    <definedName name="_xlnm._FilterDatabase" localSheetId="0" hidden="1">'consolidado final'!$A$7:$V$110</definedName>
    <definedName name="_xlnm.Print_Area" localSheetId="0">'consolidado final'!$A$2:$V$17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91029"/>
</workbook>
</file>

<file path=xl/calcChain.xml><?xml version="1.0" encoding="utf-8"?>
<calcChain xmlns="http://schemas.openxmlformats.org/spreadsheetml/2006/main">
  <c r="X63" i="16" l="1"/>
  <c r="X61" i="16"/>
  <c r="X60" i="16"/>
  <c r="X59" i="16"/>
  <c r="Y42" i="16" l="1"/>
  <c r="Y41" i="16"/>
  <c r="Y40" i="16"/>
  <c r="X52" i="16" l="1"/>
  <c r="X51" i="16"/>
  <c r="X50" i="16"/>
  <c r="X110" i="16" l="1"/>
  <c r="Y89" i="16" l="1"/>
  <c r="Y17" i="16" l="1"/>
  <c r="D9" i="16" l="1"/>
  <c r="U43" i="16" l="1"/>
  <c r="U12" i="16" l="1"/>
  <c r="D26" i="16" l="1"/>
  <c r="D25" i="16"/>
  <c r="D24" i="16"/>
  <c r="D23" i="16"/>
  <c r="D22" i="16"/>
  <c r="D21" i="16"/>
  <c r="D20" i="16" l="1"/>
  <c r="D19" i="16" l="1"/>
  <c r="D18" i="16"/>
  <c r="D17" i="16" l="1"/>
  <c r="D16" i="16"/>
  <c r="D14" i="16"/>
  <c r="D13" i="16"/>
  <c r="D12" i="16"/>
  <c r="D11" i="16"/>
  <c r="D10" i="16"/>
  <c r="D8" i="16"/>
</calcChain>
</file>

<file path=xl/sharedStrings.xml><?xml version="1.0" encoding="utf-8"?>
<sst xmlns="http://schemas.openxmlformats.org/spreadsheetml/2006/main" count="2443" uniqueCount="888">
  <si>
    <t>ARTICULACIÓN PLANES DECRETO 612 DE 2018</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</si>
  <si>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</si>
  <si>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</si>
  <si>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</si>
  <si>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</si>
  <si>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</si>
  <si>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</si>
  <si>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</si>
  <si>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</si>
  <si>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</si>
  <si>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</si>
  <si>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</si>
  <si>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</si>
  <si>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</si>
  <si>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</si>
  <si>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</si>
  <si>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</si>
  <si>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</si>
  <si>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</si>
  <si>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</si>
  <si>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</si>
  <si>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</si>
  <si>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</si>
  <si>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</si>
  <si>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</si>
  <si>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</si>
  <si>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</si>
  <si>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</si>
  <si>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</si>
  <si>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</si>
  <si>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</si>
  <si>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</si>
  <si>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</si>
  <si>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</si>
  <si>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</si>
  <si>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</si>
  <si>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</si>
  <si>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</si>
  <si>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</si>
  <si>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</si>
  <si>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</si>
  <si>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</si>
  <si>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</si>
  <si>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</si>
  <si>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</si>
  <si>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</si>
  <si>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</si>
  <si>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</si>
  <si>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</si>
  <si>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</si>
  <si>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</si>
  <si>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</si>
  <si>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</si>
  <si>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</si>
  <si>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</si>
  <si>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</si>
  <si>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</si>
  <si>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</si>
  <si>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</si>
  <si>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</si>
  <si>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</si>
  <si>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</si>
  <si>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</si>
  <si>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</si>
  <si>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</si>
  <si>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</si>
  <si>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</si>
  <si>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</si>
  <si>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</si>
  <si>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</si>
  <si>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</si>
  <si>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</si>
  <si>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</si>
  <si>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</si>
  <si>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</si>
  <si>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</si>
  <si>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</si>
  <si>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</si>
  <si>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</si>
  <si>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</si>
  <si>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</si>
  <si>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</si>
  <si>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</si>
  <si>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</si>
  <si>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</si>
  <si>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</si>
  <si>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</si>
  <si>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</si>
  <si>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</si>
  <si>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</si>
  <si>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</si>
  <si>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</si>
  <si>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</si>
  <si>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</si>
  <si>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</si>
  <si>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</si>
  <si>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</si>
  <si>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</si>
  <si>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</si>
  <si>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</si>
  <si>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</si>
  <si>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</si>
  <si>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</si>
  <si>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</si>
  <si>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</si>
  <si>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</si>
  <si>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</si>
  <si>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</si>
  <si>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</si>
  <si>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</si>
  <si>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</si>
  <si>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</si>
  <si>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</si>
  <si>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</si>
  <si>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</si>
  <si>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</si>
  <si>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</si>
  <si>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</si>
  <si>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</si>
  <si>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</si>
  <si>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</si>
  <si>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</si>
  <si>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</si>
  <si>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</si>
  <si>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</si>
  <si>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</si>
  <si>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</si>
  <si>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</si>
  <si>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</si>
  <si>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</si>
  <si>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</si>
  <si>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</si>
  <si>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</si>
  <si>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</si>
  <si>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</si>
  <si>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</si>
  <si>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</si>
  <si>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</si>
  <si>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</si>
  <si>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</si>
  <si>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</si>
  <si>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</si>
  <si>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</si>
  <si>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</si>
  <si>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</si>
  <si>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</si>
  <si>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</si>
  <si>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</si>
  <si>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</si>
  <si>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</si>
  <si>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</si>
  <si>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</si>
  <si>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</si>
  <si>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</si>
  <si>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</si>
  <si>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</si>
  <si>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</si>
  <si>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</si>
  <si>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Fecha de inicio</t>
  </si>
  <si>
    <t>Fecha de finalización</t>
  </si>
  <si>
    <t>ACCIONES</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</si>
  <si>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</si>
  <si>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</si>
  <si>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</si>
  <si>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</si>
  <si>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</si>
  <si>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</si>
  <si>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MONTO  ANUAL ESTIMADO</t>
  </si>
  <si>
    <t>Documento actualizado</t>
  </si>
  <si>
    <t>Número</t>
  </si>
  <si>
    <t>1=Documento actualizado
0=Sin avance</t>
  </si>
  <si>
    <t>1=Batería implementada
0=Sin avance</t>
  </si>
  <si>
    <t>Planeación presupuestal de la Superintendencia</t>
  </si>
  <si>
    <t>1=Anteproyecto aprobado 
0=Sin avance</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</si>
  <si>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</si>
  <si>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</si>
  <si>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</si>
  <si>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</si>
  <si>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</si>
  <si>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</si>
  <si>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</si>
  <si>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</si>
  <si>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</si>
  <si>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</si>
  <si>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</si>
  <si>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</si>
  <si>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</si>
  <si>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</si>
  <si>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</si>
  <si>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</si>
  <si>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</si>
  <si>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</si>
  <si>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</si>
  <si>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</si>
  <si>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</si>
  <si>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</si>
  <si>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</si>
  <si>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</si>
  <si>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</si>
  <si>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TIPOLOGÍA DEL INDICADOR</t>
  </si>
  <si>
    <t>META ANUAL</t>
  </si>
  <si>
    <t>(Numerador: No. de informes presentados / Denominador: 12)*100</t>
  </si>
  <si>
    <t>Funcionamiento e Inv: FORTALECIMIENTO DE LA CAPACIDAD INSTITUCIONAL PARA MEJORAR LA INSPECCIÓN, VIGILANCIA Y CONTROL DE LA SUPERINTENDENCIA DEL SUBSIDIO FAMILIAR. NACIONAL</t>
  </si>
  <si>
    <t>Batería indicadores actualizada e  implementada</t>
  </si>
  <si>
    <t>Servicio de implementación de sistemas de gestión en el componente de Indicadores de los proceso de la SSF, revisados e implementados</t>
  </si>
  <si>
    <t>1=Micrositio actualizado
0=Sin avance</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</si>
  <si>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</si>
  <si>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</si>
  <si>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</si>
  <si>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Estrategia de Rendición de Cuentas implementada</t>
  </si>
  <si>
    <t>Estrategia de Rendición de Cuentas</t>
  </si>
  <si>
    <t>1=Lineamientos técnicos, que incluye actualización y el desarrollo de la misma.
0=Sin avance</t>
  </si>
  <si>
    <t xml:space="preserve">Micrositio de transparencia y acceso a la información pública actualizado </t>
  </si>
  <si>
    <t>Todos los planes</t>
  </si>
  <si>
    <t>Informes internos y externos</t>
  </si>
  <si>
    <t>Porcentaje de cumplimiento en la presentación de informes internos y externos</t>
  </si>
  <si>
    <t>(Numerador: No. de informes presentados / Denominador: No. de informes requeridos)*100</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</si>
  <si>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</si>
  <si>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</si>
  <si>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</si>
  <si>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 xml:space="preserve"> </t>
  </si>
  <si>
    <t>RECURSOS</t>
  </si>
  <si>
    <t>PLAN DE ACCIÓN 2021
SUPERINTENDENCIA DEL SUBSIDIO FAMILIAR SSF 2021
Decreto 612 de 2018 "Por eI cuaI se fijan directrices para Ia integración de los planes institucionales y estratégicos al Plan de Acción por parte de las entidades del Estado"</t>
  </si>
  <si>
    <t>POLITICAS MIPG V3</t>
  </si>
  <si>
    <t>PLANEACIÓN INSTITUCIONAL</t>
  </si>
  <si>
    <t>ACCIONES 2021</t>
  </si>
  <si>
    <t>MEDICIÓN</t>
  </si>
  <si>
    <t>1=Sistema de Gestión de Calidad Actualizado
0=Sin avance</t>
  </si>
  <si>
    <t>Informes y/o reportes de seguimiento y monitoreo al MIPG (especialmente gestión del conocimiento)</t>
  </si>
  <si>
    <t>1=Informes y/o reportes
0=Sin avance</t>
  </si>
  <si>
    <t>Informes y/o reportes de seguimiento y monitoreo al MIPG</t>
  </si>
  <si>
    <t xml:space="preserve">Porcentaje de avance en la revisión, actualización, implementación y seguimiento a la política de la gestión del riesgo
</t>
  </si>
  <si>
    <t xml:space="preserve">Porcentaje de avance en la elaboración, implementación y seguimiento de los linemientos del manual de la gestión de la continuidad de la operación
</t>
  </si>
  <si>
    <t xml:space="preserve">Numerador: Fases realizadas / Denominador: Fases programadas de acuerdo con el manual de gestión integral de riesgos *100
Donde:
Fase 1: Elaboración
Fase 2: Implementación
Fase 3: Seguimiento
</t>
  </si>
  <si>
    <t>Informe de revisión por la dirección preparado y consolidado con las entradas requeridas</t>
  </si>
  <si>
    <t>Documento de revisión por la dirección</t>
  </si>
  <si>
    <t>1=Documento de revisión por la dirección
0=Sin avance</t>
  </si>
  <si>
    <t>(Numerador: Número de actividades ejecutadas / Denominador: Número de actividades programadas)*100</t>
  </si>
  <si>
    <t>Plan de transformación digital</t>
  </si>
  <si>
    <t>Porcentaje de actividades del Plan de transformación digital</t>
  </si>
  <si>
    <t>Anteproyecto de Presupuesto 2022, sustentado y aprobado</t>
  </si>
  <si>
    <t>Documento lineamientos técnicos de consolidación de las actividades adelantadas para la mejora en la gestión y certificación del Sistema  de Gestión de Calidad de la SSF.</t>
  </si>
  <si>
    <t>Sistema de Gestión de Calidad de la SSF, implementado</t>
  </si>
  <si>
    <t xml:space="preserve">A9. Actualizar y fortalecer el Modelo Integrado de Planeación y Gestión de la SSF, que incluye el apoyo en el diseño e implementación de instrumentos de monitoreo y seguimiento a partir de los resultados de los autodiagnosticos. </t>
  </si>
  <si>
    <t xml:space="preserve">
A12. Implementación del plan de transformación digital.</t>
  </si>
  <si>
    <t xml:space="preserve">Manual de gestión integral  del riesgo, revisado, actualizado,  implementado y con seguimiento de la aplicación de los  lineamientos técnicos para la gestión del riesgo y el diseño de controles efectivos. </t>
  </si>
  <si>
    <t xml:space="preserve">Manual de gestión de crisis y continuidad de la operación, revisado, actualizado,  implementado y con seguimiento de la aplicación de los  lineamientos técnicos para la gestión del riesgo y el diseño de controles efectivos. </t>
  </si>
  <si>
    <t xml:space="preserve"> (Número de informes de  auditorías realizadas/Total auditorias programadas) *100  </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</si>
  <si>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 SIGEP, Consolidado de Auditorías, PAAC, Riesgos de Corrupción, SIGEP, SIIF-Nación II, SUIT, FURAG, Contable-Presupuesal CGR, Rendición de la Cuenta CGR, entre otros</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</si>
  <si>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</si>
  <si>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</si>
  <si>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</si>
  <si>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</si>
  <si>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</si>
  <si>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</si>
  <si>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 Instrumentos archivísticos actualizados</t>
  </si>
  <si>
    <t>Porcentaje de cumplimiento en los Instrumentods Archivisticos actualizados</t>
  </si>
  <si>
    <t xml:space="preserve">(Numerador: Número de instrumentos archivisticos actualizados/ Denominador: Número instrumentos archivisticos programados para el periodo)*100
</t>
  </si>
  <si>
    <t>Inv: IMPLEMENTACIÓN DEL SISTEMA INTEGRADO DE GESTIÓN DOCUMENTAL DE LA SUPERINTENDENCIA DEL SUBSIDIO FAMILIAR BOGOTÁ</t>
  </si>
  <si>
    <t xml:space="preserve">Plan Institucional de Archivos de la Entidad-PINAR
PETI
Plan Anual de Adquisiciones
</t>
  </si>
  <si>
    <t>Programa de Gestion de Documentos Electronicos implementados</t>
  </si>
  <si>
    <t>Programa de Gestion de Documentos Electronicos implementado</t>
  </si>
  <si>
    <t>Unidad</t>
  </si>
  <si>
    <t>1=Programa de Gestion de Documentos Electronicos implementado
0= sin avance</t>
  </si>
  <si>
    <t>Certificados Digitales actualizados</t>
  </si>
  <si>
    <t>Porcentaje de Certificados Digitales actualizados</t>
  </si>
  <si>
    <t>(Numerador: Certificados digitales actualizados/ certificados digitales programados)*100</t>
  </si>
  <si>
    <t>trimestral</t>
  </si>
  <si>
    <t>Publicaciones realizadas</t>
  </si>
  <si>
    <t>Porcentaje de información documental, actualizada y publicada en pagina web</t>
  </si>
  <si>
    <t>Plan Institucional de Archivos de la Entidad-PINAR
Plan Anticorrupción y de Atención al Ciudadano
PETI
Plan Anual de Adquisiciones</t>
  </si>
  <si>
    <t>Actos administrativos de interés general publicados en el portal corporativo</t>
  </si>
  <si>
    <t>Porcentaje de actos administrativos de interés general, publicados en el portal corporativo</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</si>
  <si>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</si>
  <si>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</si>
  <si>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Plan Anual de Adquisiciónes</t>
  </si>
  <si>
    <t xml:space="preserve">A2. Realizar eventos de capacitación y/o de socialización con las CCF </t>
  </si>
  <si>
    <t xml:space="preserve">Realizar un taller de actualización normativa dirigida a los Consejeros Directivos de las CCF" </t>
  </si>
  <si>
    <t xml:space="preserve"> Capacitación realizada</t>
  </si>
  <si>
    <t>A3. Proyección de actos administrativos</t>
  </si>
  <si>
    <t>Documentos firmados- actos administrativos</t>
  </si>
  <si>
    <t>Documentos firmados, actos administrativos</t>
  </si>
  <si>
    <t>(Numerador: Documentos proyectados / Denominador: Documentos firmados)*100</t>
  </si>
  <si>
    <t>A4. Realizar visitas a las CCF con vigilancia especial o intervención administrativa</t>
  </si>
  <si>
    <t>Número de visitas a las CCF con vigilancia especial o intervención administrativa, realizadas</t>
  </si>
  <si>
    <t>A5. Avanzar en el modelo misiónal a partir de experiencias e información</t>
  </si>
  <si>
    <t>Sistema de gestión implementado</t>
  </si>
  <si>
    <t>Documento de analisis del  proceso de control legal implementado</t>
  </si>
  <si>
    <t>1=  Documento de analisis del  proceso de control legal implementado
0= Sin avances</t>
  </si>
  <si>
    <t>A1.Fortalecer el Talento Humano a través de las rutas de bienestar de MIPG.</t>
  </si>
  <si>
    <t>Documento que contenga el diseño de  las rutas para la vigencia.</t>
  </si>
  <si>
    <t>Documento que contenga el diseño de las estrategias de las rutas.</t>
  </si>
  <si>
    <t>1. =  Un documento de estrategías
0 = Sin avance</t>
  </si>
  <si>
    <t>Inv: FORTALECIMIENTO ESTRATÉGICO DEL TALENTO HUMANO PARA LA GESTIÓN ORGANIZACIONAL DE LA SUPERINTENDENCIA DEL SUBSIDIO FAMILIAR. BOGOTÁ</t>
  </si>
  <si>
    <t>Rutas implementadas +M34:T34</t>
  </si>
  <si>
    <t>Implementación de las estrategias de las rutas</t>
  </si>
  <si>
    <t>(Rutas implementadas/Número de rutas programadas)*100</t>
  </si>
  <si>
    <t>A2.Fortalecer el Talento Humano a través de información sistematizada física y electrónica del GTH.</t>
  </si>
  <si>
    <t xml:space="preserve">Documento lineamientos técnicos que contenga información sobre el sistema de gestión documental implementado.  </t>
  </si>
  <si>
    <t>Documento de lineamientos técnicos</t>
  </si>
  <si>
    <t>1. =  Un documento de lineamientos técnicos
0 = Sin avance</t>
  </si>
  <si>
    <t>Plan Estratégico de Gestión de Talento Humano
Plan Institucional de Capacitación
Plan de Incentivos Institucionales
Plan de Anual de Trabajo de Seguridad y Salud en el Trabajo</t>
  </si>
  <si>
    <t xml:space="preserve">Diseñar y actualizar una base de datos que permita disponer de información sistematizada sobre el talento humano (participación e impacto de las estrategias de la gestión del talento Humano). (Ruta del análisis de datos)  
 </t>
  </si>
  <si>
    <t>Diseño y actualización de base de datos</t>
  </si>
  <si>
    <t>"1. =  Diseño y actualización de la base de datos
0 = Sin avance"</t>
  </si>
  <si>
    <t xml:space="preserve"> Realizar la trazabilidad electrónica y física de las historias laborales del talento humano. (Ruta del análisis de datos). </t>
  </si>
  <si>
    <t xml:space="preserve">Trazabilidad electrónica y física de las historias laborales del talento humano realizada.  </t>
  </si>
  <si>
    <t>(Número de historias laborales actualizadas/Número de historias laborales de la Entidad)*100</t>
  </si>
  <si>
    <t xml:space="preserve">Realizar la caracterización del talento humano de la SSF (Ruta del análisis de datos).  </t>
  </si>
  <si>
    <t>Documento de caracterización del talento humano de la SSF realizado (ruta de la felicidad)</t>
  </si>
  <si>
    <t>"1. = Un documento caracterización de Talento Humano
0 = Sin avance"</t>
  </si>
  <si>
    <t>A3.Fortalecer la política de gestión de conocimiento en Talento Humano.</t>
  </si>
  <si>
    <t xml:space="preserve">Implementación de las actividades deribadas de las políticas de gestión de conocimiento en el GTH </t>
  </si>
  <si>
    <t>Porcentaje de avance de las actividades programadas de las políticas de gestión del conocimiento (Talento Humano)</t>
  </si>
  <si>
    <t>(Número de actividades ejecutadas/ número de actividades programadas)*100</t>
  </si>
  <si>
    <t>A4. Fortalecimiento del talento humano a través del desarrollo de las rutas para el fortalecimiento de las competencias funcionales, el bienestar, los reconocimientos salariales y las condiciones del SGSST</t>
  </si>
  <si>
    <t>Implementar el Plan Estratégico de Gestión del Talento</t>
  </si>
  <si>
    <t>Porcentaje de avance de Plan Estratégico de Gestión del Talento</t>
  </si>
  <si>
    <t>Implementar el Plan de Capacitación</t>
  </si>
  <si>
    <t>Porcentaje de avance del Plan de Capacitación</t>
  </si>
  <si>
    <t>(Número de capacitaciones ejecutadas/ número de capacitaciones programadas)*100</t>
  </si>
  <si>
    <t xml:space="preserve"> Implementar Programa de Bienestar</t>
  </si>
  <si>
    <t>Porcentaje de avance del Programa de Bienestar</t>
  </si>
  <si>
    <t xml:space="preserve">Implementar Programa de Incentivos </t>
  </si>
  <si>
    <t>Porcentaje de avance del Programa de Incentivos</t>
  </si>
  <si>
    <t>Plan Anual del Sistema de Gestión de Seguridad y Salud en el Trabajo</t>
  </si>
  <si>
    <t>Porcentaje de avance del Plan Anual del Sistema de Gestión de Seguridad y Salud en el Trabajo</t>
  </si>
  <si>
    <t>A5. Implementación del Modelo Integrado de Planeación y Gestión en lo referente al GTH.</t>
  </si>
  <si>
    <t>Informe de la implementación de MIPG, en lo referente al GTH.</t>
  </si>
  <si>
    <t>Un documento con la información sobre la  implementación de MIPG referente GTH</t>
  </si>
  <si>
    <t xml:space="preserve">1. Informe de seguimiento
</t>
  </si>
  <si>
    <t>Plan Estratégico de Talento Humano
Implementación del modelo - Porcentaje.</t>
  </si>
  <si>
    <t>A1. Presentar y publicar los informes financieros y contables mensuales, con sus respectivas notas, variaciones  acorde con las normativas vigentes así y el estado financiero del cierre de la vigencia fiscal anterior</t>
  </si>
  <si>
    <t>Informes financieros y contables mensuales, con sus respectivas notas, variaciones acorde con las normativa vigentes así y el estado financiero del cierre de la vigencia fiscal anterior</t>
  </si>
  <si>
    <t>Porcentaje acumulado de estados financieros obligatorios presentados</t>
  </si>
  <si>
    <t>(Numerador: No. de estados financieros presentados/Denominador: No. de informes obligatorios, a la fecha de acuerdo a la programación de la Contaduría General de la Nación-CGN)* 100
Nota: El último informe a obtener en la vigencia 2021 corresponde al informe financiero y contable del mes de noviembre
Nota: 2: En el primer trimestre de 2021 estarán publicados los estados financieros de cierre de la vigencia 2020</t>
  </si>
  <si>
    <t>A2. Publicar informes de ejecución presupuestal en el portal corporativo, en cumplimiento de la normatividad vigente</t>
  </si>
  <si>
    <t>Informes de ejecución en el portal corporativo, en cumplimiento de la normatividad vigente</t>
  </si>
  <si>
    <t>Porcentaje de informes acumulados mensuales de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</si>
  <si>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</si>
  <si>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</si>
  <si>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</si>
  <si>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</si>
  <si>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</si>
  <si>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Anteproyecto de Presupuesto 2022, preparado y consolidado</t>
  </si>
  <si>
    <t>1=Anteproyecto preparado y consolidado
0=Sin avance</t>
  </si>
  <si>
    <t>A1. Sensibilización o capacitación del Código Disciplinario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</si>
  <si>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</si>
  <si>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</si>
  <si>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</si>
  <si>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</si>
  <si>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</si>
  <si>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</si>
  <si>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A1. Adelantar oportunamente los procesos de contratación radicados en debida forma en el Grupo de Gestión Contractual correspondientes a la adquisiciones de bienes y servicios requeridos por la entidad, de acuerdo a requisitos legales vigentes</t>
  </si>
  <si>
    <t>Procesos de contratación adelantados en el SECOP</t>
  </si>
  <si>
    <t>Porcentaje de cumplimiento en los procesos de contratación</t>
  </si>
  <si>
    <t>(Numerador: Número de contratos adelantados en el SECOP / Denominador: Número de solicitudes radicadas durante cada trimestre del año )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</si>
  <si>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</si>
  <si>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</si>
  <si>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</si>
  <si>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</si>
  <si>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A1. Consolidar y  realizar seguimiento al Plan Anual de Adquisiciones</t>
  </si>
  <si>
    <t>Informes trimestrales de seguimiento al PAA</t>
  </si>
  <si>
    <t>Informes trimestrales de seguimiento al PAA, elaborados</t>
  </si>
  <si>
    <t>Número de informes trimestrales del PAA, elaborados</t>
  </si>
  <si>
    <t>A2. Ejecutar y realizar seguimiento al Plan Institucional  de Gestión Ambiental</t>
  </si>
  <si>
    <t>Plan de Gestión Ambiental implementado</t>
  </si>
  <si>
    <t>Porcentaje de actividades del PIGA ejecutadas</t>
  </si>
  <si>
    <t>(Numerador: Número de actividades del PIGA ejecutadas / Denominador: Número de actividades del PIGA programadas)*100</t>
  </si>
  <si>
    <t xml:space="preserve">A3. Ejecutar y realizar seguimiento al Plan de Seguridad Vial </t>
  </si>
  <si>
    <t>Plan de Seguridad Vial implementado en la Entidad</t>
  </si>
  <si>
    <t>Porcentaje de actividades del Plan de Seguridad Vial ejecutadas</t>
  </si>
  <si>
    <t>(Numerador: Número de actividades del PESV ejecutadas / Denominador: Número de actividades del PESV programadas)*100</t>
  </si>
  <si>
    <t>A4. Ejecutar y realizar seguimiento al Plan de Gestión Integral de  Residuos Peligrosos</t>
  </si>
  <si>
    <t>Plan de Gestión Integral de  Residuos Peligrosos implementado</t>
  </si>
  <si>
    <t>Porcentaje de actividades del PGIRP ejecutadas</t>
  </si>
  <si>
    <t>(Numerador: Número de actividades del PGIRP ejecutadas / Denominador: Número de actividades del PGIRP programadas)*100</t>
  </si>
  <si>
    <t>A1. Realizar toma física de los activos según la periodicidad establecida en el procedimiento respectivo</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</si>
  <si>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</si>
  <si>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</si>
  <si>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</si>
  <si>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A2. Actualizar permanentemente el inventario  de bienes de la entidad a causa  de traslados internos, retiro e ingreso de personal bienes adquiridos y bienes dados de baja</t>
  </si>
  <si>
    <t>Aplicativo NEON actualizado</t>
  </si>
  <si>
    <t>Porcentaje de actualización del inventario en el aplicativo según novedades de personal</t>
  </si>
  <si>
    <t>(Numerador: Número de novedades registradas en el sistema/Denominador:  Número de novedades notificadas por Resolución)*100</t>
  </si>
  <si>
    <t>A1 Promocionar los beneficios del sistema de subsidio familiar y de las acciones de IVC de la Superintendencia, a través de información para los grupos de valor.</t>
  </si>
  <si>
    <t>Documentos de estrategias de posicionamiento y articulación implementados.</t>
  </si>
  <si>
    <t xml:space="preserve">Documentos de Estrategias de Posicionamiento y articulación interinstitucional implementados (Rendición de Cuentas - audiencias públicas y guiones con la información de dichas audiencias).
 </t>
  </si>
  <si>
    <t xml:space="preserve">
Numerador: Documentos de Estrategias de posicionamiento y articulación interinstitucional implementados (rendición de cuentas - audiencias públicas y guiones con la información de dichas audiencias) publicados/Denominador: Número de Documentos solicitados
</t>
  </si>
  <si>
    <t>Funcionamiento e inversión: FORTALECIMIENTO DE LA CAPACIDAD INSTITUCIONAL PARA MEJORAR LA INSPECCIÓN, VIGILANCIA Y CONTROL DE LA SUPERINTENDENCIA DEL SUBSIDIO FAMILIAR. NACIONAL</t>
  </si>
  <si>
    <t xml:space="preserve">  
Publicación de piezas informativas, promocionales o didácticas de las funciones de IVC, derechos y deberes de los ciudadanos y normatividad del Subsidio Familiar</t>
  </si>
  <si>
    <t>Numerador: Número de piezas informativas, promocionales o didácticas de las funciones de IVC, derechos y deberes de los ciudadanos y normatividad del Subsidio Familiar publicados/Denominador: Número de piezas informativas, promocionales o didácticas de las funciones de IVC, derechos y deberes de los ciudadanos y normatividad del Subsidio Familiar solicitados.</t>
  </si>
  <si>
    <t>A2 Promocionar las acciones de la Superintendencia hacia los grupos de valor (público externo)</t>
  </si>
  <si>
    <t xml:space="preserve">Servicios de implementación de sistemas de gestión (MIPG): Realizar, producir y emitir los programas audiovisuales el avance de la implementación del modelo integrado
</t>
  </si>
  <si>
    <t>Emisiones realizadas por televisión de programas educativos.</t>
  </si>
  <si>
    <t xml:space="preserve">19
</t>
  </si>
  <si>
    <t xml:space="preserve">(Numerador: Número de programas producidos y emitidos / Denominador: Número de programas de televisión proyectados) *100.
</t>
  </si>
  <si>
    <t xml:space="preserve">Servicios de implementación de sistemas de gestión (MIPG): Realizar pautas en redes sociales el avance de la implementación del modelo integrado.
</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</si>
  <si>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</si>
  <si>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 xml:space="preserve">Servicios de implementación de sistemas de gestión (MIPG): Servicio de Educación informal para la gestión administrativa realizando cubrimiento periodístico de las actividades que promuevan las capacidades técnicas a los entes vigilados. </t>
  </si>
  <si>
    <t xml:space="preserve">Numerador: Plan estratégico de comunicación  proyectado/Denominador: Plan estratégico de comunicación realizado. 
</t>
  </si>
  <si>
    <t xml:space="preserve">A1. Incorporar auditorías a los sistemas de información en las visitas ordinarias a las CCF </t>
  </si>
  <si>
    <t>Servicios de implementación de sistemas de gestión en términos de visitas ordinarias a las CCF y planes de mejora</t>
  </si>
  <si>
    <t>Porcentaje de cobertura en las visitas ordinarias a las CCF</t>
  </si>
  <si>
    <t>(Numerador: Número de visitas ordinarias realizadas a las CCF / Denominador: Número de visitas programadas en el plan)*100</t>
  </si>
  <si>
    <t>Control Financiero y Contable de CCF</t>
  </si>
  <si>
    <t>Documentos metodológicos de lineamientos de la Política de Fortalecimiento Institucional y Simplificación de los Procesos de Inspección y Vigilancia  a cargo de la Delegada para la Gestión.</t>
  </si>
  <si>
    <t>Informes de avance del documento metodológico de la implementación de lineamientos de la Política de Fortalecimiento Institucional y Simplificación de los Procesos de Inspección y Vigilancia  a cargo de la Delegada para la Gestión.</t>
  </si>
  <si>
    <t>A2. Generar documentos con lineamientos técnicos, mecanismos y procedimientos que contribuyan al mejoramiento del IVC de Planes  programas y proyectos de las CCF</t>
  </si>
  <si>
    <t>Informes de seguimiento financiero y contable a los presupuestos y estados financieros de las CCF</t>
  </si>
  <si>
    <t>Número de informes de análisis de los Presupuestos y Estados Financieros/Número de Presupuestos y Estados Financieros presentados por las CCF</t>
  </si>
  <si>
    <t>Numerador: Número de análisis a los Presupuestos y Estados Financieros de las CCF / Denominador: Número de informes de Presupuestos y Estados financieros presentados por las CCF</t>
  </si>
  <si>
    <t>Informes de seguimiento a la gestión y ejecución de los recursos Fondos de Ley (FOVIS - FOSFEC- LEY 115 - FONIÑEZ)</t>
  </si>
  <si>
    <t>Número de informes consolidados de análisis a la gestión y ejecución de los recursos de los Fondos de Ley (FOVIS - FOSFEC- LEY 115 - FONIÑEZ)/Numero Informes de ejecución de los Fondos de Ley (FOVIS - FOSFEC- LEY 115 - FONIÑEZ) realizados</t>
  </si>
  <si>
    <t>Numerador: Número de informes de análisis a la ejecución de los recursos de los fondos de ley de las CCF / Denominador: Número de informes de ejecución de los recursos de los fondos de ley realizados</t>
  </si>
  <si>
    <t xml:space="preserve">A3. Fortalecer a la Delegada de Gestión en la revisión y análisis legal del impacto de los lineamientos técnicos </t>
  </si>
  <si>
    <t xml:space="preserve">Documentos metodológicos de lineamientos de la Política de Fortalecimiento Institucional y Simplificación de Procesos de Inspección y Vigilancia en materia legal </t>
  </si>
  <si>
    <t xml:space="preserve">Informes de aavance de los documentos metodológicos de lineamientos de la Política de Fortalecimiento Institucional y Simplificación de Procesos de Inspección y Vigilancia en materia legal </t>
  </si>
  <si>
    <t>A4. Avanzar en la estructuración  de un modelo de supervisión basado en riesgos a partir de buenas prácticas internacionalmente aceptadas.</t>
  </si>
  <si>
    <t>Documentos metodológicos de Integración y Diseño para la implementación de un Modelo de Inspección y Vigilancia basado en riesgos y servicios de educación informal para la gestión Administrativa</t>
  </si>
  <si>
    <t>Informes de avance en la integración y Diseño para la implementación de un Modelo de Inspección y Vigilancia basado en riesgos</t>
  </si>
  <si>
    <t>Número de CCF Asistentes al seminario</t>
  </si>
  <si>
    <t>Meta 43 CCF asistentes al seminario.</t>
  </si>
  <si>
    <t>Oficina Asesora Jurídica</t>
  </si>
  <si>
    <t>Gestión Jurídica</t>
  </si>
  <si>
    <t xml:space="preserve">Servicio de Educación informal para la gestión Administrativa en términos de un seminario de actualización normativa dirigido a abogados, jefes de subsidio y aportes y revisores fiscales de las CCF </t>
  </si>
  <si>
    <t>Porcentaje de participación de convocados en el seminario</t>
  </si>
  <si>
    <t>(Numerador: No. de personas participantes en el seminario/ Denominador: No. de personas convocadas)*100</t>
  </si>
  <si>
    <t>Plan Anual de Adquisiciones
Plan de capacitación interna SSF</t>
  </si>
  <si>
    <t>Plan Anual de Adquisiciones
Plan Anticorrupción y de Atención al Ciudadano</t>
  </si>
  <si>
    <t>A3. Optimizar la búsqueda de los conceptos publicados en la página web de la entidad</t>
  </si>
  <si>
    <t>Conceptos publicados en la página web / encuesta de satisfacción</t>
  </si>
  <si>
    <t>A4. Gestionar expedientes de cobro persuasivo, conforme a las sanciones pecuniarias recibidas en el trimestre</t>
  </si>
  <si>
    <t>Porcentaje de expedientes de cobro persuasivo gestionados durante el semestre</t>
  </si>
  <si>
    <t>(Numerador: No. de expedientes de cobro coactivo persuasivo gestionados durante el semestre/ Denominador: No. de expedientes de cobro persuasivo a gestionar durante el semestre)*100</t>
  </si>
  <si>
    <t>Asistentes a la capacitación</t>
  </si>
  <si>
    <t>número</t>
  </si>
  <si>
    <t>Capacitación realizada</t>
  </si>
  <si>
    <t xml:space="preserve"> Un (1) libro digital</t>
  </si>
  <si>
    <t>1. Libro publicado
0. Sin avance</t>
  </si>
  <si>
    <t>A1. Desarrollar Plan de Continuidad que garantice la protección y recuperación de los servicios críticos que se vean afectados por desastres naturales o interrupciones del servicio y minimizar los riesgos de indisponibilidad de los servicios e infraestructuras de TI</t>
  </si>
  <si>
    <t>Plan de continuidad de negocio (Capacidad y Disponibilidad)</t>
  </si>
  <si>
    <t>Documento entregable definiendo el Plan de Continuidad de la Entidad</t>
  </si>
  <si>
    <t>1 Plan de Continuidad / 0 Sin avance</t>
  </si>
  <si>
    <t>Inv: FORTALECIMIENTO DE LA GESTIÓN DE LA TECNOLOGÍA DE LA INFORMACIÓN Y LAS
COMUNICACIONES (TICS) DE LA SUPERINTENDENCIA DEL SUBSIDIO FAMILIAR, BAJO EL MARCO DE REFERENCIA DE ARQUITECTURA EMPRESARIAL (MRAE). NACIONAL</t>
  </si>
  <si>
    <t>A2. Desarrollar acciones en Seguridad de la Información</t>
  </si>
  <si>
    <t>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</si>
  <si>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</si>
  <si>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</si>
  <si>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</si>
  <si>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A3. Atender, evaluar requerimientos  cciones de mejoramiento del sistema de información y la infraestructura tecnológica de la Superintendencia</t>
  </si>
  <si>
    <t>Servicios de TI implementados de soporten a Sistema de Información adquirido o implementado para garantizar la disponibilidad de la infraestructura tecnológica</t>
  </si>
  <si>
    <t>Porcentaje de avance en la atención de requerimientos de los servicios de TI de acuerdo con los casos reportados por los usuarios</t>
  </si>
  <si>
    <t>(Numerador: Número de casos de soporte, atendidos, solucionados 
/ 
Denominador: Número de casos de soporte registrados) x 100</t>
  </si>
  <si>
    <t>FUNCIONAMIENTO</t>
  </si>
  <si>
    <t>Incluida en la línea siguiente</t>
  </si>
  <si>
    <t>A4. Atender, evaluar y desarrollar las modificaciones a los sistemas de información de acuerdo con las necesidades planteadas por las áreas</t>
  </si>
  <si>
    <t>Intervenciones en los sistemas de información misionales, para fortalecer la operación y acción estratégica de la Superintendencia</t>
  </si>
  <si>
    <t>Porcentaje de cumplimiento en la atención, evaluación o desarrollo de modificaciones a los sistemas de información, de acuerdo a requerimientos</t>
  </si>
  <si>
    <t>(Numerador:  Número de casos atendidas, evaluados o desarrolladas 
/
Denominador: Número de casos recibidos ) * 100</t>
  </si>
  <si>
    <t>A5. Desarrollar, optimizar sistema de información SIREVAC en nueva versión</t>
  </si>
  <si>
    <t>Intervenciones en proceso de desarrollo e implementación nueva versión SIREVAC, de acuerdo con alcance y plan de trabajo</t>
  </si>
  <si>
    <t>Porcentaje de cumplimiento de los resultados esperados para las actividades identificadas en el Plan de Desarrollo Nueva Versión SIREVAC</t>
  </si>
  <si>
    <t>Numerador: (Actividades implementadas del Plan de Actualizacion SIREVAC 
/ 
Denominador: Número total de actividades Actividades implementadas del Plan de Actualizacion SIREVAC)*100</t>
  </si>
  <si>
    <t>Gestión Estadística</t>
  </si>
  <si>
    <t xml:space="preserve">A2. Adelantar el estudio de acuerdo con los parametros técnicos establecidos por la SSF </t>
  </si>
  <si>
    <t xml:space="preserve">Documento  con lineamientos técnicos </t>
  </si>
  <si>
    <t xml:space="preserve"> 
Documento  con lineamientos técnicos realizado</t>
  </si>
  <si>
    <t>1. Documento de lineamientos técnicos 
0. Sin avance</t>
  </si>
  <si>
    <t>Inv: ESTUDIOS PARA LA GESTIÓN DEL CONOCIMIENTO DEL SISTEMA DEL SUBSIDIO FAMILIAR. NACIONAL</t>
  </si>
  <si>
    <t>Socialización de los resultados del estudio</t>
  </si>
  <si>
    <t>Evento realizado</t>
  </si>
  <si>
    <t>1. Evento realizado
0. Sin avance</t>
  </si>
  <si>
    <t>Implementar estrategias que
articulen los procesos y procedimientos
misionales en el marco del modelo
institucional de la entidad</t>
  </si>
  <si>
    <t>Documentos  de lineamientos técnicos realizados  (guías, manuales, circulares, entre otros.)</t>
  </si>
  <si>
    <t>1. Documentos de lineamientos técnicos realizados
0. Sin avance</t>
  </si>
  <si>
    <t>Informes de estado de seguimiento a Proyectos presentados por las CCF</t>
  </si>
  <si>
    <t xml:space="preserve">Porcentaje de cumplimiento en la realización de informes </t>
  </si>
  <si>
    <t>Numerador: Número de proyectos en revisión / Denominador: Número de proyectos presentados</t>
  </si>
  <si>
    <t>INCLUIDO EN LA LINEA ANTERIOR</t>
  </si>
  <si>
    <t>Informes de visitas de seguimiento a proyectos presentados de las CCF</t>
  </si>
  <si>
    <t>Nivel de cumplimiento en el plan de visitas</t>
  </si>
  <si>
    <t>Numero</t>
  </si>
  <si>
    <t>(Numerador:  Número de visitas efectuadas / Denominador: Número de visitas programadas de acuerdo con el Plan de visitas aprobado.</t>
  </si>
  <si>
    <t>A5. Realizar un taller de actualización sobre temas de la Delegada para los entes vigilados</t>
  </si>
  <si>
    <t>Capacitación a los entes vigilados</t>
  </si>
  <si>
    <t>1. Capacitación realizada
0. Sin avance</t>
  </si>
  <si>
    <t>Superintendencia Delegada para Estudios Especiales y la Evaluación de Proyectos</t>
  </si>
  <si>
    <t>Contribuir con una mayor utilización, apropiación de los beneficios que ofrece el sistema de subsidio familiar mediante mecanismos de promoción, interacción, socialización y participación ciudadana para generar valor público.</t>
  </si>
  <si>
    <t>PQRS atendidas oportunamente</t>
  </si>
  <si>
    <t xml:space="preserve">Porcentaje de PQRS gestionadas en términos de Ley en el periodo </t>
  </si>
  <si>
    <t>(Numerador: Total PQRS gestionadas en términos de Ley en el periodo / Denominador: Total de PQRS recibidas en el periodo) *100</t>
  </si>
  <si>
    <t>Gestión_del_conocimiento.</t>
  </si>
  <si>
    <t>Servicio de implementación de sistemas de gestión en términos de informes trimestrales de canales de atención</t>
  </si>
  <si>
    <t>Informes trimestrales de canales de atención, elaborados y socializados</t>
  </si>
  <si>
    <t>Inv: MEJORAMIENTO DEL PROCESO DE INTERACCIÓN CON EL CIUDADANO EN LA SUPERINTENDENCIA DE SUBSIDIO FAMILIAR. NACIONAL</t>
  </si>
  <si>
    <t>Servicio de implementación de sistemas de gestión en términos de Informes trimestrales de satisfacción de los usuarios con los canales de atención</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</si>
  <si>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</si>
  <si>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</si>
  <si>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</si>
  <si>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Informe de ejecución del seminario que indique los aportes al proceso de interacción con el ciudadano.</t>
  </si>
  <si>
    <t>Seminario realizado</t>
  </si>
  <si>
    <t>Número de seminarios realizados</t>
  </si>
  <si>
    <t>Personas capacitadas en temas que fortalezcan la participación y control social</t>
  </si>
  <si>
    <t xml:space="preserve">Personas capacitadas </t>
  </si>
  <si>
    <t>Número de personas capacitadas en veeduría, control social y participación ciudadana</t>
  </si>
  <si>
    <t>Capacitaciones en veeduría, control social y participación ciudadana a traves de visitas a empresas y centros educativos, buscando el posicionamiento de la SSF.</t>
  </si>
  <si>
    <t xml:space="preserve">Capacitaciones realizadas </t>
  </si>
  <si>
    <t>Se refiere a una meta mínima. No se cuenta con línea base.</t>
  </si>
  <si>
    <t>El presupuesto esta conteniedo en la linea anterior</t>
  </si>
  <si>
    <t>Documentos que contenga la sistematización de la experiencia educativa. Que contenga la malla curricular, metodología, resultados de pruebas pre y post, así como encuesta de satisfacción.</t>
  </si>
  <si>
    <t>Informe final de implementación</t>
  </si>
  <si>
    <t>Se refiere al documento entregado</t>
  </si>
  <si>
    <t>Informaciòn y comunicaciòn</t>
  </si>
  <si>
    <t>Servicios de educación informal para la gestión administrativa en términos de productos audiovisuales publicados en los canales de atención e información</t>
  </si>
  <si>
    <t>Porcentaje de productos audiovisuales en los canales de atención e información, dispuestos</t>
  </si>
  <si>
    <t>(Numerador: Número de productos audiovisuales en los canales de atención e información, realizados / Denominador: Número de productos audiovisuales en los canales de atención e información, proyectados)*100</t>
  </si>
  <si>
    <t>Actas de comité</t>
  </si>
  <si>
    <t>Número de sesiones del Comité</t>
  </si>
  <si>
    <t>Número de sesiones del Comité, realizadas y con actas</t>
  </si>
  <si>
    <t>Gestiòn del conocimiento</t>
  </si>
  <si>
    <t>Càpsulas ciudadanas publicadas</t>
  </si>
  <si>
    <t>Nùmero de càpsulas ciudadanas diseñadas y publicadas</t>
  </si>
  <si>
    <t>Número de càpsulas ciudadanas diseñadas y publicadas</t>
  </si>
  <si>
    <t>Bimensual</t>
  </si>
  <si>
    <t>Herramientas telemáticas</t>
  </si>
  <si>
    <t>Nùmero de chat boot</t>
  </si>
  <si>
    <t>Plan Anticorrupción y de Atención al Ciudadano
Plan Anual de Adquisiciones
Plan Estatégico de Tecnologias de la Información y las Comunicaciones PETI</t>
  </si>
  <si>
    <t>Nùmero de facebook live</t>
  </si>
  <si>
    <t>Oficina de Protección al Usuario</t>
  </si>
  <si>
    <t xml:space="preserve">
Acciones vía web para la difusión de la oferta formativa realizada a nivel nacional.
</t>
  </si>
  <si>
    <t>*Plan Estratégico de Comunicación.
*Rendición de Cuentas parcial y semestral.
*Acciones prensa y vía web para la difusión de la oferta formativa realizada a nivel nacional.</t>
  </si>
  <si>
    <t>Documento metodológico</t>
  </si>
  <si>
    <t>Facebook live realizados</t>
  </si>
  <si>
    <t>A1. Ejecutar los Instrumentos Archivisticos del Sistema Integrado de Gestion Documental</t>
  </si>
  <si>
    <t>A1. Gestionar oportunamente las PQRS de la Superintendencia</t>
  </si>
  <si>
    <t>A2. Mejorar y fortalecer la calidad y accesibilidad a los canales de atención para beneficiar a los usuarios</t>
  </si>
  <si>
    <t>A3. Realizar un seminario para el cumplimiento de las normas por parte de las CCF, frente a la atención e interacción con los afiliados y no afiliados a las CCF</t>
  </si>
  <si>
    <t xml:space="preserve">
A4. Realizar actividades de educación informal a los trabajadores afiliados a las CCF con el fin de consolidar una red de seguimiento y veedurías ciudadanas</t>
  </si>
  <si>
    <t>A3. Fortalecimiento del sistema de inspección, vigilancia y control de la Delegada.</t>
  </si>
  <si>
    <t>1= Documento realizado 
0=Sin avance</t>
  </si>
  <si>
    <t xml:space="preserve">
1= Capacitaciones realizadas 
0=Sin avance</t>
  </si>
  <si>
    <t xml:space="preserve">PLAN DE ACCIÓN 2021 
SUPERINTENDENCIA DEL SUBSIDIO FAMILIAR SSF 2021
Responde al Decreto 612 de 2018 "Por eI cuaI se fijan directrices para Ia integración de los planes institucionales y estratégicos al Plan de Acción por parte de las entidades del Estado" </t>
  </si>
  <si>
    <t xml:space="preserve">A1. Realizar una capacitación semestral para los colaboradores de la Superintendencia del Subsidio Familiar </t>
  </si>
  <si>
    <t xml:space="preserve">Servicio de Educación informal para la gestión Administrativa en términos de dos(2) capacitaciones de actualización normativa dirigido a los colaboradores de la Superintendencia de Subsidio Familiar.  </t>
  </si>
  <si>
    <t xml:space="preserve">Porcentaje de participación de convocados en la capacitación. </t>
  </si>
  <si>
    <t>(Numerador: No. de colaboradores en la capacitación/ Denominador: No. de colaboradores nuevos en el periodo)*100</t>
  </si>
  <si>
    <t>calificación promedio de los conceptos emitidos en el periodo donde: 
1-2 insatisfecho
2-3 poco satisfecho
3-4 medianamente  satisfecho
4-5 completamente satisfecho</t>
  </si>
  <si>
    <t>calificación de 1 a 5</t>
  </si>
  <si>
    <t>4.0</t>
  </si>
  <si>
    <t>Matriz de cobro coactivo y persuasivo</t>
  </si>
  <si>
    <t>Porcentaje de expedientes de cobro coactivo gestionados durante el semestre</t>
  </si>
  <si>
    <t>(Numerador: No. de expedientes de cobro coactivo gestionados durante el semestre/ Denominador: No. de expedientes de cobro coactivo a gestionar durante el semestre)*100</t>
  </si>
  <si>
    <t>Matriz de cobro persuasivo</t>
  </si>
  <si>
    <t xml:space="preserve">Una (1) capacitación virtual o facebook live / presencial a los colaboradores de la entidad y ciudadanos en general. </t>
  </si>
  <si>
    <t>Plan Anual de Adquisiciones, Plan Anticorrupción y de Atención al Ciudadano y Plan de capacitación interna SSF</t>
  </si>
  <si>
    <t xml:space="preserve">A2. Realizar un seminario de actualización normativa dirigido a abogados, jefes de subsidio y aportes y revisores fiscales de las CCF </t>
  </si>
  <si>
    <t>A5. Gestionar expedientes de cobro coactivo, conforme a las sanciones pecuniarias recibidas en el semestre</t>
  </si>
  <si>
    <t>A6.Organizar una capacitación para los colaboradores y ciudadanos de la entidad en un tema concerniente y de aporte al Sistema del Subsidio Familiar.</t>
  </si>
  <si>
    <t xml:space="preserve">A7. Realizar un libro digital sobre la normatividad del Sistema de Subsidio Familiar. </t>
  </si>
  <si>
    <t>A1. Divulgar la información estadística mediante la generación de contenidos, según el calendario de difusión de información estadística para la vigencia 2021.</t>
  </si>
  <si>
    <t>Contenido publicado en la página web SSF</t>
  </si>
  <si>
    <t>30  (primer semestre 10. Segundo semestre 20)</t>
  </si>
  <si>
    <t>1. =  30 Contenidos publicados
0. = Sin avance</t>
  </si>
  <si>
    <t>Incluida en la Acción A3</t>
  </si>
  <si>
    <t>Funcionamiento 
Inv: FORTALECIMIENTO DE LA CAPACIDAD INSTITUCIONAL PARA MEJORAR LA INSPECCIÓN, VIGILANCIA Y CONTROL DE LA SUPERINTENDENCIA DEL SUBSIDIO FAMILIAR. NACIONAL</t>
  </si>
  <si>
    <t>A5. Apoyar a la SSF en el posicionamiento y uso de las plataformas digitales, tales como las de educaciòn virtual para los trabajadores.</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</si>
  <si>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</si>
  <si>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A7. Gestionar el Comité Técnico de Atención al Ciudadano</t>
  </si>
  <si>
    <t>A9. Hacer circulos de conocimiento del equipo OPU para generaciòn de capsula ciudadana que fortalezcan el ejercicio de derechos y deberes en el sistema del subsidio familiar.</t>
  </si>
  <si>
    <t>A10. Adquirir herramientas telematicas para mejorar y fortalecer la calidad y accesibilidad de los ciudadanos a los servicios de la Superintendencia del Subsidio Familiar</t>
  </si>
  <si>
    <t>A11. Realizaciòn de facebook live con la ciudadanìa sobre temas de interès que favorezcan el acceso a los servicios y la claridad en la informaciòn</t>
  </si>
  <si>
    <t>A2. Ejecutar los Instrumentos Archivisticos</t>
  </si>
  <si>
    <t>A3. Actualizar los Certificados Digitales</t>
  </si>
  <si>
    <t>A4. Publicar y mantener actualizada la información correspondiente gestión documental en el portal corporativo en cumplimiento de la Ley 1712 de 2014- Ley de Transparencia y acceso a la información publica, entre otras normas en esta materia</t>
  </si>
  <si>
    <t>A5. Publicar y mantener actualizada la información correspondiente a los actos administrativos de interés general en el portal corporativo en cumplimiento de la Ley 1712 de 2014- Ley de Transparencia y acceso a la información publica, entre otras normas en esta materia</t>
  </si>
  <si>
    <t>Superintendencia Delegada para la Gestión
Superintendencia Delegada para la Responsabilidad Administrativa y Medidas Especiales
Oficina de las Tecnologías de Información y Comunicación
Secretaria General</t>
  </si>
  <si>
    <t>Presupuesto incluido en la linea anterior</t>
  </si>
  <si>
    <t>Superintendencia Delegada para la Gestión
Superintendencia Delegada para la Responsabilidad Administrativa y Medidas Especiales
Oficina de las Tecnologías de Información y Comunicación
Oficina Asesora de Planeación
Secretaria General</t>
  </si>
  <si>
    <t>Evaluación de Gestión de CCF
Control Legal de CCF
Gestión de Sistemas de Información
Planeación Institucional
Gestión Financiera y Presupuestal
Contratación Administrativa</t>
  </si>
  <si>
    <t xml:space="preserve">PROCESOS  </t>
  </si>
  <si>
    <t>DEPENDENCIAS RESPONSABLES</t>
  </si>
  <si>
    <t>Evaluación de Gestión de CCF
Control Legal de CCF
Gestión de Sistemas de Información
Contratación Administrativa</t>
  </si>
  <si>
    <t xml:space="preserve">Inv: FORTALECIMIENTO DE LA CAPACIDAD INSTITUCIONAL PARA MEJORAR LA INSPECCIÓN, VIGILANCIA Y CONTROL DE LA SUPERINTENDENCIA DEL SUBSIDIO FAMILIAR. NACIONAL
Evaluación de Gestión de CCF ($516,000,000)
Control Legal de CCF ($516,000,000)
Gestión de Sistemas de Información ($808,000,000)
Secretaría General ($2,160,000,000)
</t>
  </si>
  <si>
    <t xml:space="preserve">Avanzar en el establecimiento del Modelo de operación de IVC para fortalecer la capacidad instalada de la Supersubsidio, con presencia en el territorio colombiano donde se ubiquen los entes vigilados. </t>
  </si>
  <si>
    <t xml:space="preserve">Apoyar el avance del Modelo de operación IVC para fortalecer la capacidad instalada de la Supersubsidio, con presencia en el territorio colombiano donde se ubiquen los entes vigilados. </t>
  </si>
  <si>
    <t xml:space="preserve">Documentos de lineamientos técnicos (que contenga instrumentos, estándares, requisitos y condiciones necesarias para llevar a cabo la operación de modelo IVC sobre las vigiladas con presencia en el territorio colombiano donde se ubiquen los entes vigilados). </t>
  </si>
  <si>
    <t>Documentos de lineamientos técnicos elaborados</t>
  </si>
  <si>
    <t>Informes de Analisis, seguimiento y  evaluación de los servicios ofrecidos por las cajas supervisadas</t>
  </si>
  <si>
    <t>Informes de Analisis, seguimiento y  evaluación de los servicios ofrecidos por las cajas supervisadas realizados</t>
  </si>
  <si>
    <t>Este producto se refiere al analisis, seguimiento, y evaluación a las cajas supervisadas</t>
  </si>
  <si>
    <t>Modelo IVC implementado en los territorios</t>
  </si>
  <si>
    <t>Informes mensuales de avance sobre la 10 Modelos IVC implementados en territorio</t>
  </si>
  <si>
    <t>Este Producto se refiere a la implementación en 10 territorios escogidos del Modelo de Operación IVC</t>
  </si>
  <si>
    <t xml:space="preserve">Calificación promedio de encuestas / Calificación esperada. </t>
  </si>
  <si>
    <r>
      <t>A1. Fortalecer y actualizar la</t>
    </r>
    <r>
      <rPr>
        <b/>
        <sz val="11"/>
        <rFont val="Arial"/>
        <family val="2"/>
      </rPr>
      <t xml:space="preserve"> estrategia de participación ciudadana y control social</t>
    </r>
    <r>
      <rPr>
        <sz val="11"/>
        <rFont val="Arial"/>
        <family val="2"/>
      </rPr>
      <t xml:space="preserve"> en cumplimiento con los lineamientos dados por el DAFP en coordinación con las dependencias.
</t>
    </r>
  </si>
  <si>
    <r>
      <t>Documento de estrategia de participación ciudadana actualizado que contemple los lineamientos establecidos por el DAFP (autodiagnosticos)</t>
    </r>
    <r>
      <rPr>
        <sz val="11"/>
        <color rgb="FFFF0000"/>
        <rFont val="Arial"/>
        <family val="2"/>
      </rPr>
      <t xml:space="preserve">
</t>
    </r>
  </si>
  <si>
    <r>
      <t xml:space="preserve">A2. Actualizar y  mantener el sistema de gestión en el </t>
    </r>
    <r>
      <rPr>
        <b/>
        <sz val="11"/>
        <rFont val="Arial"/>
        <family val="2"/>
      </rPr>
      <t xml:space="preserve">componente de indicadores </t>
    </r>
    <r>
      <rPr>
        <sz val="11"/>
        <rFont val="Arial"/>
        <family val="2"/>
      </rPr>
      <t>de seguimiento y evaluación de los procesos de la SSF de acuerdo con los lineamientos de las Políticas de Planeación institucional y Seguimiento y Evaluación del Desempeño Instituciona</t>
    </r>
    <r>
      <rPr>
        <b/>
        <sz val="11"/>
        <rFont val="Arial"/>
        <family val="2"/>
      </rPr>
      <t>l</t>
    </r>
    <r>
      <rPr>
        <sz val="11"/>
        <rFont val="Arial"/>
        <family val="2"/>
      </rPr>
      <t xml:space="preserve"> del MIPG</t>
    </r>
  </si>
  <si>
    <r>
      <t xml:space="preserve">A3. Acompañar  la implementación y realizar monitoreo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</si>
  <si>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del desarrollo y la ejecución de los proyectos de inversión de la SSF.</t>
    </r>
  </si>
  <si>
    <r>
      <t xml:space="preserve">A5. Acciones de mejora y documentación en el marco de la </t>
    </r>
    <r>
      <rPr>
        <b/>
        <sz val="11"/>
        <rFont val="Arial"/>
        <family val="2"/>
      </rPr>
      <t>Política de Fortalecimieno Institucional y  la Optimización y Simplificación de Procesos</t>
    </r>
    <r>
      <rPr>
        <sz val="11"/>
        <rFont val="Arial"/>
        <family val="2"/>
      </rPr>
      <t>, a partir de los resultados de auditoria y seguimiento al Sistema de Gestión de la SSF, incorporando lineamientos para la gestión del cambio.</t>
    </r>
  </si>
  <si>
    <r>
      <t xml:space="preserve">A6. Actualización e implementación de la </t>
    </r>
    <r>
      <rPr>
        <b/>
        <sz val="11"/>
        <rFont val="Arial"/>
        <family val="2"/>
      </rPr>
      <t>Estrategia de Rendición de Cuentas</t>
    </r>
    <r>
      <rPr>
        <sz val="11"/>
        <rFont val="Arial"/>
        <family val="2"/>
      </rPr>
      <t xml:space="preserve"> como mecanismo de participación ciudadana y de una gestión ética y transparente.</t>
    </r>
  </si>
  <si>
    <r>
      <t xml:space="preserve">A7. Acompañar las áreas y realizar el monitoreo a la  </t>
    </r>
    <r>
      <rPr>
        <b/>
        <sz val="11"/>
        <rFont val="Arial"/>
        <family val="2"/>
      </rPr>
      <t>Política de Transparencia, Acceso a la Información Pública y de Lucha Contra la Corrupción</t>
    </r>
    <r>
      <rPr>
        <sz val="11"/>
        <rFont val="Arial"/>
        <family val="2"/>
      </rPr>
      <t xml:space="preserve">  a partir de los resultados del autodiagnóstico de MIPG y la Procuraduria General de la Nación</t>
    </r>
  </si>
  <si>
    <r>
      <t xml:space="preserve">A8. Acompañar las áreas y realizar el monitoreo a la </t>
    </r>
    <r>
      <rPr>
        <b/>
        <sz val="11"/>
        <rFont val="Arial"/>
        <family val="2"/>
      </rPr>
      <t xml:space="preserve"> Política de Transparencia, Acceso a la Información Pública y de Lucha Contra la Corrupción </t>
    </r>
    <r>
      <rPr>
        <sz val="11"/>
        <rFont val="Arial"/>
        <family val="2"/>
      </rPr>
      <t xml:space="preserve"> a partir de los resultados del autodiagnóstico de MIPG.</t>
    </r>
  </si>
  <si>
    <r>
      <t xml:space="preserve">A10. Brindar herramientas de mejora en el marco de la </t>
    </r>
    <r>
      <rPr>
        <b/>
        <sz val="11"/>
        <rFont val="Arial"/>
        <family val="2"/>
      </rPr>
      <t>Política de Planeación Institucional  del MIPG</t>
    </r>
    <r>
      <rPr>
        <sz val="11"/>
        <rFont val="Arial"/>
        <family val="2"/>
      </rPr>
      <t xml:space="preserve"> incluye Gestión del Riesgo.</t>
    </r>
  </si>
  <si>
    <r>
      <t xml:space="preserve">Numerador: Fases realizadas / Denominador: Fases programadas de acuerdo con el manual de gestión integral de riesgos *100
</t>
    </r>
    <r>
      <rPr>
        <u/>
        <sz val="11"/>
        <rFont val="Arial"/>
        <family val="2"/>
      </rPr>
      <t>Donde:</t>
    </r>
    <r>
      <rPr>
        <sz val="11"/>
        <rFont val="Arial"/>
        <family val="2"/>
      </rPr>
      <t xml:space="preserve">
Fase 1: Revisión
Fase 2: Actualización
Fase 3: Implementación
</t>
    </r>
  </si>
  <si>
    <r>
      <t xml:space="preserve">
A11. Brindar herramientas de mejora en el marco de la</t>
    </r>
    <r>
      <rPr>
        <b/>
        <sz val="11"/>
        <rFont val="Arial"/>
        <family val="2"/>
      </rPr>
      <t xml:space="preserve"> Política de Planeación  Institucional y la Política de Seguridad Digital del MIPG </t>
    </r>
    <r>
      <rPr>
        <sz val="11"/>
        <rFont val="Arial"/>
        <family val="2"/>
      </rPr>
      <t>incluye la Gestión de la Continuidad de la Operación.</t>
    </r>
  </si>
  <si>
    <r>
      <t xml:space="preserve">A13. Preparar y consolidar la revisión por la dirección de la gestión  como mecanismo de </t>
    </r>
    <r>
      <rPr>
        <b/>
        <sz val="11"/>
        <rFont val="Arial"/>
        <family val="2"/>
      </rPr>
      <t>seguimiento y evaluación Institucional</t>
    </r>
  </si>
  <si>
    <r>
      <t xml:space="preserve">(Numerador: No. actualizaciones de información publicada en pagina web/ Denominador: No. Actualizaciones de información requeridas para publicación en página web)*100
</t>
    </r>
    <r>
      <rPr>
        <u/>
        <sz val="11"/>
        <rFont val="Arial"/>
        <family val="2"/>
      </rPr>
      <t>Nota</t>
    </r>
    <r>
      <rPr>
        <sz val="11"/>
        <rFont val="Arial"/>
        <family val="2"/>
      </rPr>
      <t>: Aplica únicamente cuando se producen actualizaciones (ejemplo: PINAR, TRD, PGD, TVD, CCD, entre otras) , de lo contrario se registrará "No aplica"</t>
    </r>
  </si>
  <si>
    <r>
      <t xml:space="preserve">A1. Avanzar en el modelo </t>
    </r>
    <r>
      <rPr>
        <sz val="11"/>
        <color theme="1" tint="4.9989318521683403E-2"/>
        <rFont val="Arial"/>
        <family val="2"/>
      </rPr>
      <t>misión</t>
    </r>
    <r>
      <rPr>
        <sz val="11"/>
        <rFont val="Arial"/>
        <family val="2"/>
      </rPr>
      <t>al a partir de experiencias e información</t>
    </r>
  </si>
  <si>
    <r>
      <t xml:space="preserve">
</t>
    </r>
    <r>
      <rPr>
        <sz val="11"/>
        <color theme="1" tint="4.9989318521683403E-2"/>
        <rFont val="Arial"/>
        <family val="2"/>
      </rPr>
      <t>Documentos metodológicos
realizados</t>
    </r>
  </si>
  <si>
    <r>
      <t>Visitas a las CCF con vigilancia especial o intervención administrativa</t>
    </r>
    <r>
      <rPr>
        <strike/>
        <sz val="11"/>
        <color rgb="FFFF0000"/>
        <rFont val="Arial"/>
        <family val="2"/>
      </rPr>
      <t>,</t>
    </r>
    <r>
      <rPr>
        <sz val="11"/>
        <rFont val="Arial"/>
        <family val="2"/>
      </rPr>
      <t xml:space="preserve"> realizadas</t>
    </r>
  </si>
  <si>
    <r>
      <t xml:space="preserve">A4. Acompañar  la implementación y realizar seguimiento a la </t>
    </r>
    <r>
      <rPr>
        <b/>
        <sz val="11"/>
        <rFont val="Arial"/>
        <family val="2"/>
      </rPr>
      <t>Política de Gestión Presupuestal y Eficiencia del Gasto Público</t>
    </r>
    <r>
      <rPr>
        <sz val="11"/>
        <rFont val="Arial"/>
        <family val="2"/>
      </rPr>
      <t xml:space="preserve"> del MIPG, a partir de la ejecución de los recursos de funcionamiento de la SSF.</t>
    </r>
  </si>
  <si>
    <r>
      <rPr>
        <b/>
        <sz val="11"/>
        <rFont val="Arial"/>
        <family val="2"/>
      </rPr>
      <t>Estudios Especiales</t>
    </r>
    <r>
      <rPr>
        <sz val="11"/>
        <rFont val="Arial"/>
        <family val="2"/>
      </rPr>
      <t xml:space="preserve"> y Evaluación de Proyectos</t>
    </r>
  </si>
  <si>
    <r>
      <t xml:space="preserve">Estudios Especiales y </t>
    </r>
    <r>
      <rPr>
        <b/>
        <sz val="11"/>
        <rFont val="Arial"/>
        <family val="2"/>
      </rPr>
      <t>Evaluación de Proyectos</t>
    </r>
  </si>
  <si>
    <r>
      <t>A4. Seguimiento a proyectos presentados por las CCF (incluidos convenios de cooperación internacional).</t>
    </r>
    <r>
      <rPr>
        <b/>
        <sz val="11"/>
        <rFont val="Arial"/>
        <family val="2"/>
      </rPr>
      <t xml:space="preserve">
</t>
    </r>
  </si>
  <si>
    <t>Actualización V.4: Ajustes aprobados dentro del marco del Comité Institucional de Gestión y Desempeño del día 31 de agosto de 2021.</t>
  </si>
  <si>
    <t>Seminario taller con las CCF sobre evaluación de impacto de la aplicación de Gobierno Corporativo en su estructura organizacional.</t>
  </si>
  <si>
    <t>A5. Efectuar un Seminario taller con las CCF sobre evaluación de impacto de la aplicación de Gobierno Corporativo en su estructura organizacional.</t>
  </si>
  <si>
    <t>A8.Elaboración de políticas, lineamientos, planes, programas y/o proyectos que garanticen el ejercicio total y efectivo de los derechos de las personas en condición de especial protección. Producto: Informe de ejecuciòn convenio interadministrativo. Indicador: Informe final de implementación, que contiene descripción de las necesidades identificadas, acciones realizadas y resultados de la implementación del acompañamiento por el cooperante.</t>
  </si>
  <si>
    <t xml:space="preserve">Informe de ejecuciòn convenio interadministrativo </t>
  </si>
  <si>
    <t>Informe final de implementación, que contiene descripción de las necesidades identificadas, acciones realizadas y resultados de la implementación del acompañamiento</t>
  </si>
  <si>
    <t>DESCRIPCIÓN DEL SEGUIMIENTO</t>
  </si>
  <si>
    <t>RESULTADO DEL INDICADOR</t>
  </si>
  <si>
    <t>MONTO EJECUTADO
(OBLIGACIONES)</t>
  </si>
  <si>
    <t>EVIDENCIAS Y SOPORTES</t>
  </si>
  <si>
    <t xml:space="preserve">NOMBRE DEL FUNCIONARIO QUE REPORTO </t>
  </si>
  <si>
    <t>SEGUIMIENTO III TRIMESTRE DE 2021</t>
  </si>
  <si>
    <t>Reunión con la contratista encargada del análisis de los indicadores: Se envidenció que no es necesrio crear un indicador que hable exclusivamente de Transparencia ya que algunos de ellos, especialmente de OPU le apuntan al tema de Transparencia.
Se envió un tip informativo a cerca del micrositio de transparencia.
Se adelantaron 6 solicitudes de publicación de contenido que permiten mantener actualizado el sitio de transparencia de la entidad.</t>
  </si>
  <si>
    <t>Indicadores de Gestión de OPU.
Solicitudes en GLPI</t>
  </si>
  <si>
    <t>Javier Ruiz</t>
  </si>
  <si>
    <t>Contrato No. 305 de 2021</t>
  </si>
  <si>
    <t>ANGELA MARIA ARANGO GIRALDO</t>
  </si>
  <si>
    <t>Nos encontramos dando cumplimiento con la  estrategia de participación ciudadana formulada a finales del 2020 y actualizando la estrategia 2021, a traves del contrato No.  305 de 2021</t>
  </si>
  <si>
    <t>Se ha venido dando cumplimiento con la estrategia de rendición de cuentas de la entidad, en el tercer timeste se realizó el informe de evaluación de la Audiencia Publica  de Rendición de Cuentas " la Supersubsidio mas cerca de ti", realizada el 30 de junio.</t>
  </si>
  <si>
    <t>Estrategia de RdeC 2021, Informe evalución  Audiencia Publica  de Rendición de Cuentas " la Supersubsidio mas cerca de ti".</t>
  </si>
  <si>
    <t xml:space="preserve"> N/A</t>
  </si>
  <si>
    <t>Se avanza en la estructuración de lineamientos para la gestión permanente de los componentes del Sistema de Gestión de Calidad de la entidad y la disponibilidad de insumos para la revisión por la dirección 2021.</t>
  </si>
  <si>
    <t>Durante el trimestre se realizó el diagnóstico de los 102 indicadores del Plan de Acción Institucional 2021 y se elaboro documento de avance de esta tarea, con análisis de cada indicador y la propuesta de ajuste de cada uno de ellos
Se apoyo la formulación de tres indicadores de la Oficina de Protección al usuario para medición de oportunidad
Se reviso con la persona encargada la necesidad de crear indicador para la política de transparencia y acceso a la información. Sin embargo al revisar la batería actual si hay indicadores que atienden esta, por tanto se recomienda revisar si hay necesidad de realizar alguna intervención para mejorar este tema o de lo contrario cuando se reporte el FURAG, remitirse a los indicadores que atienden el mismo.</t>
  </si>
  <si>
    <t>Documento de análisis de indicadores PEI y de los 103 del Plan de Acción Institucional 2021, con propuesta de ajustes. Formato tres indicadores para medición de oportunidad de respuesta a la ciudadania</t>
  </si>
  <si>
    <t>Marby Isabel Barragan Monroy</t>
  </si>
  <si>
    <t xml:space="preserve">Anexo Soporte registro en SPI </t>
  </si>
  <si>
    <t>Javier Ruiz
Sandra Bernal</t>
  </si>
  <si>
    <t>El avance y cumplimiento de la actividad se presento en el seguimiento del segundo trimestre, en el cual se cumplio con la actividad, ya que el anteproyecto fue aprobado por el DNP.</t>
  </si>
  <si>
    <t xml:space="preserve">Para el tercer trimestre la OAP dentro de las actividades en el marco del Sistema de Gestión Calidad se realizaron: 
•	Reporte de la matriz para análisis y gestión del cambio incluyendo y documentando los temas de transformación digital y continuidad del negocio, con el cual se busca relacionar y administrar estos cambios que afecten positiva o negativamente al Sistema de Gestión Calidad de la SSF.
•	Apoyo en la diagramación en MIRO de los procedimientos priorizados por los procesos de Visitas, proyectos y Medidas para el proyecto número 1 de transformación digital.
•	Apoyo en la generación de solicitudes a diferentes entes certificadores para recepción de propuestas para la gestión y desarrollo de la preauditoria y auditoría externa al SGC
•	Participación en las actividades y mesas de trabajo para la Corrección fichas de indicadores vigentes del proceso Planeación Institucional
•	Apoyo en la construcción de la Ruta para evaluación de eficacia de Planes de mejoramiento en Isolución
•	Apoyo en la revisión de la información documentada sobre requerimientos de Control Interno, apoyo en la revisión del procedimiento de Visitas a Entes Vigilados del mismo proceso, apoyo en la estructuración de la propuesta de cronograma de capacitación sobre el aplicativo institucional, apoyo al proceso de control legal de las CCF en validación de dos procedimientos asociados a este proceso.
•	Verificación del cumplimiento del procedimiento de PySNC al interior de la SSF y los ajustes que se deben realizar a este desde los procesos misionales y desde la OAP.
•	Capacitación a oficina OPU sobre estructura y composición de la caracterización de proceso
•	Participación en la reunión de validación de propuesta de ajustes a indicadores de gestión de la OAP
•	Se estructuró el lineamiento institucional para el manejo y planificación de los cambios que afectan positiva o negativamente el SGC de la SuperSubsidio. Se registraron el en formato los cambios planificados y fueron cargados al aplicativo </t>
  </si>
  <si>
    <t>Se anexan las evidencias de lineamientos, procedimientos ajustados, formatos establecidos y diligenciados, registros del aplicativo, entre otros</t>
  </si>
  <si>
    <t>Nelson Giovanni Siachoque Herrea</t>
  </si>
  <si>
    <t xml:space="preserve">Durante el tercer trimestre de 2021 se ha realizado oportunamente el reporte del seguimiento mensual de los proyectos de inversión en el aplicativo SPI del DNP. En julio, agosto y septiembre de 2021 se realizó el registro en SPI del seguimiento cuantitativo y cualitativo de los proyectos de inversión en ejecución en la vigencia. Durante la vigencia se ha cumplido con el reporte mensual de seguimiento de los 6  proyectos de inversión de la SSF.
</t>
  </si>
  <si>
    <t>En el periodo de evaluación la OAP desarrolló las siguientes actividades frente a la gestión del riesgo:
Se inició la ejecución de las mesas de trabajo para  la validación  e implementación de los  cambios en los mapas de riesgos institucionales con cada uno de los procesos y dependencias de la entidad de acuerdo con la nueva estructura de mapas de riesgos establecida en la metodología de riesgos de la entidad.
Durante el periodo se realizaron 10 mesas de trabajo de acompañamiento con los procesos de acuerdo con la agenda de actualización  de mapas de riesgos institucionales prevista para el mes de septiembre.
Las mesas de trabajo de acompañamiento  se llevaron a cabo con los siguientes procesos: Recursos Físicos, Almacén e Inventarios, Gestión Documental, Comunicación Pública, Notificación y certificaciones, Gestión del Talento Humano, Gestión de sistemas de información, Contratación Administrativa, Evaluación de Gestión de las CCF, Gestión Financiera y presupuestal.
En el mes de septiembre se  inició la implementación de la metodología actualizada para el diseño y evaluación de controles de acuerdo con lo establecido en con los cambios propuestos en la Guía para la administración del riesgo y el diseño de controles en entidades públicas versión 5 del Departamento Administrativo de la Función Pública.  En el periodo estos cambios se socializaron y validaron a través del desarrollo de mesas de trabajo con 10 procesos de la entidad validando los siguientes aspectos: La inclusión del atributo de control el tipo de control , la característica del control, la descripción del control, el peso porcentual de eficiencia de acuerdo con el tipo de control, se aplicó la nueva estructura  de redacción de los controles, se aplicó el instrumento para el diseño y registro de controles eficaces.
En las mesas de trabajo realizadas también se diseñaron y evaluaron los controles para los riesgos de seguridad de la información y se integraron en las matrices institucionales de riesgos de cada uno de los 10 procesos acompañados en el periodo.</t>
  </si>
  <si>
    <t xml:space="preserve">Anexo Memorando citación a los procesos de la SSF para la socialización de la nueva metodología y  actualización de los riesgos institucionales.
Anexo Agenda de programación de las mesas de trabajo para la socializar los cambios metodológicos en la gestión de los riesgos de la entidad.
Anexo. Matriz de riesgos Institucional actualizada y validada proceso de Recursos Físicos
Anexo. Matriz de riesgos Institucional actualizada y validada proceso de Almacén e Inventarios
Anexo. Matriz de riesgos Institucional actualizada y validada proceso de Gestión Documental
Anexo. Matriz de riesgos Institucional actualizada y validada proceso de Comunicación Pública
Anexo. Matriz de riesgos Institucional actualizada y validada proceso de Notificación y certificaciones
Anexo. Matriz de riesgos Institucional actualizada y validada proceso de Gestión del Talento Humano
Anexo. Matriz de riesgos Institucional actualizada y validada proceso de Gestión de sistemas de información
Anexo. Matriz de riesgos Institucional actualizada y validada proceso de Contratación Administrativa
Anexo. Matriz de riesgos Institucional actualizada y validada proceso de Evaluación de Gestión de las CCF
Anexo. Matriz de riesgos Institucional actualizada y validada proceso de Gestión Financiera y presupuestal
</t>
  </si>
  <si>
    <t>Rodrigo Barrero Muñoz</t>
  </si>
  <si>
    <t>Durante el tercer trinestre  en articulación con la Oficina de las TIC  se inició la identificación y evaluación de los riesgos de seguridad de la información de la entidad.
Se realizaron 10 mesas de trabajo de acompañamiento con los procesos  en donde se identificaron los riesgos de disponibilidad, integridad y disponibilidad de la información para los procesos acompañados.
Las mesas de trabajo de acompañamiento  se llevaron a cabo con los siguientes procesos: Recursos Físicos, Almacén e Inventarios, Gestión Documental, Comunicación Pública, Notificación y certificaciones, Gestión del Talento Humano, Gestión de sistemas de información, Contratación Administrativa, Evaluación de Gestión de las CCF, Gestión Financiera y presupuestal.
Las matrices de riesgos validadas con los procesos incluyen los riesgos de seguridad de la información y el diseño de  sus controles alineados con la norma ISO 27001
Asi  mismo durante el tercer trimestre en articulación con la Oficina de las TICS  se inició la implementación de los Planes de Continuidad del Negocio en la SSF mediante la estructuración de la metodología para hacer el análisis de impacto en el negocio BIA en los procesos de la SSF.
También se realizó la estructuración de la herramienta para la identificación de los riesgos de interrupción de la entidad , la cual quedó integrada en la Plantilla de la matriz de riesgos institucionales de la SSF</t>
  </si>
  <si>
    <t>NA</t>
  </si>
  <si>
    <t>Las matrices de riesgos validadas con los procesos incluyen los riesgos de seguridad de la información y el diseño de  sus controles alineados con la norma ISO 27001
Anexo. Matriz de riesgos Institucional con riesgos y controles de SI para el proceso de proceso de Recursos Físicos
Anexo. Matriz de riesgos Institucional  con riesgos y controles de SI proceso de Almacén e Inventarios
Anexo. Matriz de riesgos Institucional  con riesgos y controles de SI proceso de Gestión Documental
Anexo. Matriz de riesgos Institucional  con riesgos y controles de SI proceso de Comunicación Pública
Anexo. Matriz de riesgos Institucional  con riesgos y controles de SI proceso de Notificación y certificaciones
Anexo. Matriz de riesgos Institucional  con riesgos y controles de SI proceso de Gestión del Talento Humano
Anexo. Matriz de riesgos Institucional  con riesgos y controles de SI proceso de Gestión de sistemas de información
Anexo. Matriz de riesgos Institucional  con riesgos y controles de SI proceso de Contratación Administrativa
Anexo. Matriz de riesgos Institucional  con riesgos y controles de SI proceso de Evaluación de Gestión de las CCF
Anexo. Matriz de riesgos Institucional  con riesgos y controles de SI proceso de Gestión Financiera y presupuestal
Anexo. Herramienta para realizar el análisis de impacto en el negocio BIA
Anexo. Plantilla Matriz mapa de riesgos institucionales con riesgos de interrupción.</t>
  </si>
  <si>
    <t>GIOVANNY SIACHOQUE</t>
  </si>
  <si>
    <t>Durante el tercer trimestre de 2021 fueron elaborados los siguientes informes internos y externos:
- En el mes de julio se presento al Ministerio del Trabajo el informe para el Congreso de la Republica con información de julio 2020 a Julio 2021. 
- Informe rendición de cuentas Consolidación de la información reportada por las áreas, para diseñar y elaborar el Informe de Gestión primer semestre 2021- Audiencia Pública de Rendición de Cuentas; la publicación realizada el 16 de junio de 202, en cumplimiento con las directrices establecidas por el DAFP.
- Informe para el Congreso de la Republica vigencia 2020- 2021, el cual fue remitido el 15 de junio de 2021. El informe recopiló toda la gestión adelantada por las diferentes áreas con fecha de corte 1 de julio de 2020 al 31 de mayo de 2021, dando cumplimiento a los lineamientos recibidos.
- Informe al Ministerio de Trabajo para la preparación de la presentación del Marco de Gasto de Mediano Plazo 2022-2025 del sector Trabajo.
- Informe de cuota monetaria.
- Informe rendición de cuentas.
- Informe de control politico dirigido al Congreso de la Republica.
- Preparación de información para la preauditoria de certificación de calidad.
- Preparación del reporte de seguimiento al Plan Estratégico Sectorial con corte al primer trimestre 2021, remitido al Ministerio de Trabajo.
-Preparación reporte plan estrategico institucional segundo semestre.
- Preparación del reporte de seguimiento de la OAP al Plan de Acción Institucional y consolidación de los avances de las diferentes áreas. 
-  Presentación al comité institucional de gestión y desempeño para el seguimiento planes institucionales
- Presentación al despacho sobre los resultados del FURAG y el plan de trabajo producto del seguimiento de los autodiagnosticos.
- Preparación y publicación de versión 4 del Plan de Acción Institucional.
- Infome prespuestal para la Contraloría de la republica</t>
  </si>
  <si>
    <t>Seguimiento PES tercer trimestre vf
Consolidado seguimiento plan estrategico primer semestre. 
Documentos MIPG</t>
  </si>
  <si>
    <t>Documentos MIPG</t>
  </si>
  <si>
    <t>Se firmó contrato con RTVC para producir y transmitir la Audiencia Pública de Rendición de Cuentas. En el Consejo de Redacción del grupo de Comunicaciones ya se ha hablado de esta actividad y se evaluó lo sucedido con la producción de la Rendición de Cuentas 2020.</t>
  </si>
  <si>
    <t>No se ha ejecutado ya que las acciones se desarrollarán en el último trimestre</t>
  </si>
  <si>
    <t>Acta Consejo de Redacción grupo de comunicaicones del 29 de septiembre. Carpeta documentos funcionario.</t>
  </si>
  <si>
    <t>John Gaviria Marín</t>
  </si>
  <si>
    <t>Se realizarondiseños en:
Video Gobierno Corporativo, Mailing Diseño Mensaje de Alerta Phishing, Banners Gestor Normativo, Banner Glosario Jurídico
Video Servicio de las Cajas, Mailing Diseño de Mantenimiento SIREVAC, Diseño Logo 40 años, Diseño Micrositio 40 años, Diseños ChatBot, Diseño Presentación Presupuesto 2022, diseño Facebook Live Jurídica, invitación conferencias Talento Humano, Infografía de la Juventud, campaña expectativa cambio SIREVAC,</t>
  </si>
  <si>
    <t xml:space="preserve">Micrositio 40 años: www.supersubsidio40.com. 
Libro Digital 40 años.
Boletín Estadístico II Trimestre 2021.
Imágenes Campaña expectativa SIMON.
</t>
  </si>
  <si>
    <t xml:space="preserve">A través del Contrato #197 de 2021 firmado con RTVC, se produjeron los guiones de las 9 video cápsulas contratadas y en septiembre se produjeron y emitieron dos video cápsulas. Como se mencionó en pasado informe para la Rendición de Cuentas se emitieron tres videos educativos y para los 40 años de la Súper se produjeron y emitieron tres videos. </t>
  </si>
  <si>
    <t>Se emitieron las primeras dos video cápsulas a través del Canal Institucional https://youtu.be/dm2BKUJVG8Y
https://www.youtube.com/watch?v=n9D2-CUZyGM
Así mismo los tres videos educativos emitidos en el Congreso Internacional 40 años: https://youtu.be/dm2BKUJVG8Y
https://www.youtube.com/watch?v=n9D2-CUZyGM
Web 40 años: https://youtu.be/DJwZInUs9yE
 Nuestros funcionarios: https://youtu.be/Xy3K66-uq4k
Nuestros vigilados: https://youtu.be/Zpze8FZMUho</t>
  </si>
  <si>
    <t>2 Facebook Live con Protección al Usuario y con Jurídica.
Transmisión evento Gobierno Corporativo Despacho.
Promoción en redes de infomación sobre Cajas sin fronteras y Cajas Aliadas.
Promoción Boletín Jurídico de interés para clientes externos e internos.
Promoción Canales virtuales y Código QR de la Superintendencia.</t>
  </si>
  <si>
    <t>Facebook Live Lenguaje Claro, julio 13:https://fb.watch/v/Nscv3huJ/
Facebook Live con la Oficina Jurídica: https://fb.watch/7d2cVcRZU-/
Transmiciónevento sobre Gobierno Corporativo: https://twitter.com/Supersubsidio/status/1422252368163377153
Cajas Aliadas y Cajas sin Fronteras: https://twitter.com/Supersubsidio/status/1420841558891503617
Promoción Código QR Superintendencia: https://twitter.com/Supersubsidio/status/1420009828525608965
Se hicieron 30 publicaciones en redes sociales sobre: 
-Recuperación Empleos: https://twitter.com/Supersubsidio/status/1431285640516227077
-Aumento y mejora actividades IVC: https://twitter.com/Supersubsidio/status/1430580270068084736
-Promoción servicio Recreación CCF: https://twitter.com/Supersubsidio/status/1430547118104657924
-Promoción Canales de Atención: https://twitter.com/Supersubsidio/status/1429513198374244354
-Requisitos Afiliación CCF: https://twitter.com/Supersubsidio/status/1429794301253390341
-Cómo interponer PQRSF ante la SSF: https://twitter.com/Supersubsidio/status/1429089154420334596</t>
  </si>
  <si>
    <t>Entrevistas en  Portafolio, RCN y Caracol Radio 
Diario La Opinión, desintervención Comfanorte:
-Periódico el Colombiano: Autodiagnóstico Sistema de Subsidio Familiar
Noticia en Televisión: Noticias Uno
Se realizaron Actividades en Redes Sociales:
Facebook Live Oficina OPU: Lenguaje Claro y otro con Jurídica.
Transmisión en redes del evento Gobierno Corporativo: https://twitter.com/Supersubsidio/status/1422252368163377153</t>
  </si>
  <si>
    <t>Entrevista Portafolio. Sistema en la pandemia. https://twitter.com/portafolioco/status/1411009209534144514?s=24
Noticias 
-Recuperación empleos: https://twitter.com/Supersubsidio/status/1431285640516227077
-RCN: ttps://bit.ly/3DrKZz0 
-Caracol Radio:https://caracol.com.co/radio/2021/08/26/economia/1630012839_706375.html 
Desintervención Comfanorte:
Diario La Opinión: http://www.laopinion.com.co/politica/levantan-la-intervencion-comfanorte 
-Periódico el Colombiano: Autodiagnóstico Sistema de Subsidio Familiar:https://www.elcolombiano.com/negocios/economia/sistema-del-subsidio-familiar-inicia-autodiagnostico-en-colombia-JB15365927 
https://twitter.com/noticiasuno/status/1414767284065763328?s=24
Se realizaron Actividades en Redes Sociales:
Facebook Live Oficina OPU: Lenguaje Claro y otro con Jurídica.
Transmisión en redes del evento Gobierno Corporativo: https://twitter.com/Supersubsidio/status/1422252368163377153</t>
  </si>
  <si>
    <t xml:space="preserve">María Alejandra López V. </t>
  </si>
  <si>
    <t>no aplica por cuanto su reporte es semestral</t>
  </si>
  <si>
    <t xml:space="preserve">el pasado 06 de agosto se realizó el facebook live sobre los "servicios de las cajas de compensación familiar, preguntas y respuestas" dirigido a ciudadanos y colaboradores. </t>
  </si>
  <si>
    <t>no aplica</t>
  </si>
  <si>
    <t>se remite informe publicado en pàgina web</t>
  </si>
  <si>
    <t xml:space="preserve">Los artículos se encuentran en elaboración. 
</t>
  </si>
  <si>
    <t>30% de avance</t>
  </si>
  <si>
    <t>Se remiten cronograma y correo de las especificaciones técnicas</t>
  </si>
  <si>
    <t xml:space="preserve">En el  tercer  (III)   trimestre del 2021  se encuentran en proceso    seis (6) auditorias  de gestion a los siguientes procesos:Evaluación de Gestión de Cajas de Compensación Familiar, Gestión Financiera y Presupuestal, Almacén e Inventarios, Recursos Físicos, Procesos Disciplinarios y Direccionamiento esrategico,   Cumpliendo con lo programado en  el plan de trabajo para el año 2021. 
</t>
  </si>
  <si>
    <t>(6/6)*100= 100%</t>
  </si>
  <si>
    <t>Herramienta Isolucion modulo Auditorias,  carpetas fisicas OCI, plan de trabajo OCI 2021.</t>
  </si>
  <si>
    <t>Liza Rojas</t>
  </si>
  <si>
    <t xml:space="preserve">En  el mes de agosto   se realizo el informe de seguimiento a los planes de mejoramiento individual correspondiente al I semestre de 2021, el cual fue remitido según memorando No 2126/2021/MEM de fecha    24 de agosto de 2021 y publicado en la pagina web de la entidad. </t>
  </si>
  <si>
    <t>Carpetas fisicas, pagina web de la entidad, aplicativo Esigna</t>
  </si>
  <si>
    <t xml:space="preserve"> Despues de cumplido el  trimestre, se realiza el seguimiento a la ejecución del plan de acción institucional  correspondiente al segunco   II  trimestre del 2021, según exp No 2322/2021/MEM de fecha 8 de septiembre de 2021 y publicado en la pagina web de la entidad. </t>
  </si>
  <si>
    <t xml:space="preserve">  Despues de cumplido el trimestre, se realiza el seguimiento a los Indicadores de gestión institucional correspondiente al segundo  I I  trimestre del 2021, fue enviado mediante exp No 2008/2021/MEM  el dia  11 de agosto de 2021 y publicado en la pagina web de la entidad.</t>
  </si>
  <si>
    <t>Carpetas fisicas, pagina web de la entidad, aplicativo Esigna, aplicativo Isolucion</t>
  </si>
  <si>
    <t xml:space="preserve"> Despues de cumplido el trimestre, se realiza el seguimiento a los riesgos  de gestion por proceso, correspondiente al  segundo  I I  trimestre del 2021,  Exp 1969/2021/MEM del  6 agosto  de 2021  y publicado en la pagina web de la entidad.</t>
  </si>
  <si>
    <t>En el  tercer  (III)  trimestre del 2021 se realizaron trenta y un (31) informes internos y externos, según la normatividad vigente y el plan de trabajo de la OCI</t>
  </si>
  <si>
    <t>(31/31)*100=100%</t>
  </si>
  <si>
    <t xml:space="preserve">Carpetas fisicas, pagina web de la entidad, correos electronicos, aplicativo Esigna y plan de trabajo de la OCI 2021. </t>
  </si>
  <si>
    <t>Informe Analisis de Brechas SSF V1</t>
  </si>
  <si>
    <t>Hector Matamoros</t>
  </si>
  <si>
    <t>Plan de Seguridad y Privacidad de la Información SSF 2021</t>
  </si>
  <si>
    <t>- Corresponde a los registros en GLPI (software para la gestión de servicios de TI) y consecuente balance  de los Casos registrados por usuarios para servicios TI, a la fecha del corte.
Total Requerimientos recibidos GLPI: 4383
Total Número de modificaciones atendidas, evaluadas o desarrolladas GLPI: 4202</t>
  </si>
  <si>
    <t>Reporte Excel consulta GLPI Casos Atendidos en el periodo 1/01/2021 - 30/09/2021</t>
  </si>
  <si>
    <t>91,5%</t>
  </si>
  <si>
    <t>1. Reporte Excel consulta GLPI incidentes de cambios para sistemas de información
2. Reporte Excel consulta JIRA Cambios GTSS
3. En resumen de 88 solicitudes de cambio (GLPI+JIRA) se han tramitado 77 de ellas</t>
  </si>
  <si>
    <t>Informe Avance Plan Proyecto Acualziación SIREVAC - SIMON</t>
  </si>
  <si>
    <t>En el Tercer trimestre se trabajaron 1975 expedientes de los cuales 9 tienen más de 30 días de gestión y no cuentan con solicitud de prorroga al ciudadano, los expedientes son: 3939/2021/PQRSF 4174/2021/PQRSF 4640/2021/PQRSF 4669/2021/PQRSF 4753/2021/PQRSF 4557/2021/PQRSF 4681/2021/PQRSF 4798/2021/PQRSF 4377/2021/PQRSF</t>
  </si>
  <si>
    <t>Reposan en GTSS Portal empleado</t>
  </si>
  <si>
    <t>María Fernanda Marín Vásquez</t>
  </si>
  <si>
    <t>Se publica informe de canales de atención, donde se describe de manera detallada los resultados de la implementación del proceso de interacción con el ciudadano</t>
  </si>
  <si>
    <t>A través de contrato 037 de 2021 con CONALCREDITOS se comprometieron $447.764.906 m/cte.
Más se apalanco con $60.000.000 el Convenio interadministrativo con Red Summa para traducir información a lenguaje de señas.</t>
  </si>
  <si>
    <t>https://www.ssf.gov.co/transparencia/instrumentos-de-gestion-e-informacion-publica/informe-de-peticiones-quejas-reclamos-denuncias-y-solicitudes-de-acceso-a-la-informacion/informes-de-pqrs</t>
  </si>
  <si>
    <t>Se publica informe de satisfacción, donde se describe satisfacción con cada canal y asuntos relevantes en relación con la retroalimentación recibida por la ciudadanía</t>
  </si>
  <si>
    <t>https://www.ssf.gov.co/informes-de-satisfacci%C3%B3n</t>
  </si>
  <si>
    <t>Se ha venido realizando toda la preparación del Encuentro Nacional de Atención e Interacción con el Ciudadano, se cuenta con la línea gráfica, confirmación de ponentes, esta actividad se ejecuta como producto del Convenio 227 de 2021.</t>
  </si>
  <si>
    <t>Se dio inicio al convenio interadministrativo 227 de 2021 el 19 de julio de 2021. Los soportes de avances se pueden consultar en: https://onedrive.live.com/?authkey=%21ADW%2DBqwoEEzgniw&amp;id=9F37A7B036AFE6C0%211018057&amp;cid=9F37A7B036AFE6C0</t>
  </si>
  <si>
    <t>Con cierre al 30 de junio de 2021 se han capacitado durante la vigencia 2021 , un total de 426 personas en alguno de los tres módulos que tiene la Supersubsidio.</t>
  </si>
  <si>
    <t>Plataforma Moodle (Se adjunta cuadro de control con corte a 30 de septiembre).
Se hará módulo de Vivienda y de SSF con el Convenio 227 de 2021.</t>
  </si>
  <si>
    <t>Se esta en el diseño del Curso de cultura sorda, vivienda y SSF.</t>
  </si>
  <si>
    <t>Se puede consultar avances en el siguiente link:  https://onedrive.live.com/?authkey=%21ADW%2DBqwoEEzgniw&amp;id=9F37A7B036AFE6C0%211018095&amp;cid=9F37A7B036AFE6C0</t>
  </si>
  <si>
    <t>Se comprometio en Convenio interadministrativo 227, se ha realizado traducciones a lenguaje de señas y se entregará informe final.</t>
  </si>
  <si>
    <t>Avances en: https://onedrive.live.com/?authkey=%21ADW%2DBqwoEEzgniw&amp;id=9F37A7B036AFE6C0%211017005&amp;cid=9F37A7B036AFE6C0</t>
  </si>
  <si>
    <t>4 productos credos, sobre 4 productos publicados en buzones tecnológicos</t>
  </si>
  <si>
    <t>https://onedrive.live.com/?authkey=%21ADW%2DBqwoEEzgniw&amp;id=9F37A7B036AFE6C0%211017141&amp;cid=9F37A7B036AFE6C0</t>
  </si>
  <si>
    <t>Se celebraron el primer y segundo Comité Técnico Atención e Interacción con el Ciudadano (COMTAC) los dias 4 y 5 de febrero y 13 y 14 de mayo respectivamente, los principales resultados  son la adopción de  herramientas de evaluación a los servicios ofrecidos por las CCF aplicando diferentes herramientas de mejoramiento.</t>
  </si>
  <si>
    <t>https://www.ssf.gov.co/atencion-al-ciudadano/comite-de-atencion-e-interaccion-con-el-ciudadano/actas</t>
  </si>
  <si>
    <t>En diciembre se entregarán informes de cursos de sensibilización en atención a población sorda.</t>
  </si>
  <si>
    <t>Se realizaron dos cápsulas ciudadanas una sobre el subsidio de arriendo y otra sobre el levantamiento de restricción de venta de viviendas adquiridas con subsidio de vivienda.</t>
  </si>
  <si>
    <t>https://www.ssf.gov.co/c%C3%A1psulas-ciudadanas</t>
  </si>
  <si>
    <t>Se espera lanzar el canal el 1 de noviembre de 2021.</t>
  </si>
  <si>
    <t>https://powerva.microsoft.com/canvas?cci_bot_id=0237b252-5625-4a75-84de-583ca22e7cf0&amp;cci_tenant_id=a9a60444-1997-4476-bbcc-dc5ac6cb2b70</t>
  </si>
  <si>
    <t>Para el III trimestre del 2021, se realizó el Facebook Live llamado “Lenguaje Claro una herramienta para construir una buena comunicación", el 13 de julio de 2021 con el apoyo del Departamento Administrativo de la Función Pública</t>
  </si>
  <si>
    <t>Enlace de la transmisión: https://www.facebook.com/SuperSubsidio/videos/217441830246317/</t>
  </si>
  <si>
    <t>Durante el tercer trimestre de 2021, se han publicado 13 contenidos en cumplimiento del calendario de publicaciones para la vigencia 2021, así: 4 Infografías (Dia de la Población, Dia de la Juventud, Dia del adulto mayor, Dia del Turismo); 1 Boletín Estadístico; 7 Cuadros Estadísticos; 1 Serie Histórica</t>
  </si>
  <si>
    <t>La medición del indicador es semestral</t>
  </si>
  <si>
    <t>Los contenidos se encuentran publicados en la página Web de la SSF: https://www.ssf.gov.co/web/guest/transparencia/estadistica-generales-del-sistema-ssf/publicaciones-estadisticas
https://www.ssf.gov.co/web/guest/transparencia/estadistica-general-del-ssf/cuadros-estadisticos</t>
  </si>
  <si>
    <t xml:space="preserve">Martha Lucia Gomez </t>
  </si>
  <si>
    <t xml:space="preserve">De conformidad con el cronograma se realizaron las siguientes actividades :
1. Reuniones:
1.1 Una(1) reunión presencial con las CCF Compensar, Colsubsidio, Cafam y Confacundi.
1.2 Reunión Virtual con treinta y nueve (39) CCF 
2. Análisis de la información financiera del servicio de educación.
3. Análisis de los programas de educación ofertados por las CCF.
</t>
  </si>
  <si>
    <t>2086/2021/PGEN</t>
  </si>
  <si>
    <t xml:space="preserve">Marcela Haydee Aguilar 
Jeimy Jazmin Prieto </t>
  </si>
  <si>
    <t xml:space="preserve">Una vez presentado  el estudio con los resultados finales se procederá a la socialización en tres etapas que corresponde a: La Superintendencia de Subsidio Familiar, La Superintendencia Delegada para Estudios Especiales y la Evaluación de Proyectos y las Cajas de Compensación Familiar </t>
  </si>
  <si>
    <t xml:space="preserve">No Aplica </t>
  </si>
  <si>
    <t xml:space="preserve">El procedimiento de Estudios Especiales y la guía para el desarrollo de investigaciones  propuesta fueron aprobados en agosto de 2021 y se encuentran publicados en la plataforma Isolución </t>
  </si>
  <si>
    <t xml:space="preserve">Anexo 1 - Procedimiento y Guía aprobados y activos en la plataforma Isolucion </t>
  </si>
  <si>
    <t xml:space="preserve">Para el periodo correspondiente se recibieron 46 proyectos de inversión los cuales fueron asignados a los profesionales para el respectivo seguimiento </t>
  </si>
  <si>
    <t>Anexo 2 - Listado de Proyectos de Inversión correspondientes al tercer trimestre de 2021</t>
  </si>
  <si>
    <t xml:space="preserve">Para el periodo correspondiente se realizaron siete (7) visitas especiales que corresponden con las programadas:  
1. COMFACA 
2. COMFAMILIARES
3. COMFAMILIAR PUTUMAYO
4. COMFANORTE 
5. CAFASUR
6. COMFAGUAJIRA
7. CAJASAI 
</t>
  </si>
  <si>
    <t xml:space="preserve">Anexo 3 - Plan de Visitas y Listado de Resoluciones expedidas para el desarrollo de las mismas </t>
  </si>
  <si>
    <t>La actividad esta programada para el IV trimestre de 2021</t>
  </si>
  <si>
    <t xml:space="preserve"> Se realizaron auditorías a 17  CCF, en las cuales se realizó verificación de los sistemas de información de acuerdo a los reportes realizados por las 17 Corporaciones visitadas en los aplicativos SIREVAC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
Lo anterior, se puede verificar en los informes de visita de cada CCF, donde se plasman observaciones relacionadas con errores de reporte de la información; se establecen acciones de mejora y seguimiento a los controles previos por parte de la Auditoría Interna de cada CCF.
Las visitas ordinarias a las CCF se realizaron de acuerdo con el Plan Anual de Visitas de la vigencia 2021;
para este trimestre se programó visitar a 17 CCF, efectuándose 17 visitas ordinarias. En el tercer trimestre se realizaron visitas tanto presenciales como virtuales debido a los altos picos de la pandemia y a la disponibilidad de UCI en ciertas ciudades, lo anterior, conforme lo establecido en las Resoluciones 058 de 2020 y 0342 de 2020.
1. Comfenalco Quindío
2. Comfama
3. Comfamiliar Putumayo 
4. Cajasai
5. Cajamag
6. Comfanorte
7. Comfandi
8. Comfacasanare
9. Comfenalco Valle
10. Comfacor
11. Comfatolima
12. Colsubsidio 
13. Comfacauca
14. Comfaboy
15. Comfcundi
16. Comfenalco Antioquia
17. Comfamiliar Risaralda</t>
  </si>
  <si>
    <t>Se cumplió al 100% las visitas ejecutadas con respecto a las visitas  programadas.</t>
  </si>
  <si>
    <t>No Aplica</t>
  </si>
  <si>
    <t xml:space="preserve">
Se adjunta informe de seguimiento a los sistemas de información de las CCF realizados en las visitas ordinarias.
Se adjuntan las resoluciones de visitas.
1. Comfenalco Quindío
2. Comfama
3. Comfamiliar Putumayo 
4. Cajasai
5. Cajamag
6. Comfanorte
7. Comfandi
8. Comfacasanare
9. Comfenalco Valle
10. Comfacor
11. Comfatolima
12. Colsubsidio 
13. Comfacauca
14. Comfaboy
15. Comfcundi
16. Comfenalco Antioquia
17. Comfamiliar Risaralda</t>
  </si>
  <si>
    <t>Andrea Rodríguez y Lina Porras</t>
  </si>
  <si>
    <t xml:space="preserve">Se realizó la entrega de la última versión de la Guía del proceso de Visitas a Entes Vigilados, se encuentra en revisión de aprobación y se dio inicio a la formulación de los instructivos para la socialización de los mismos y ajustes necesarios.
En cuanto al proceso de cuota monetaria, se realizó el avance de los formatos para la expedición de los actos administrativos, autos de prueba, resolución de recursos y el anexo normativo que sustenta las fórmulas que se deben aplicar para los cálculos pertinentes, se encuentran en revisión de aprobación.
 Se realizó la entrega del Sistema de Alertas Tempranas - SAT, el documento sobre el sistema de alertas tempranas donde se hizo una revisión de los tipos de sistemas de alerta temprana, en el que se evaluaron los incentivos de las CCF en la provisión de la cuota monetaria, FOVIS, FOSFEC y FONIÑEZ incluyendo los indicadores de gestión de las CCF sobre cada uno de estos subsistemas, se encuentra en revisión de aprobación.
</t>
  </si>
  <si>
    <t>Se cumplió al 100% con la construcción del documento metodológico  informes de avance del documento metodológico sobre la implementación de una guía para el proceso de Visitas a Entes Vigilados y el proceso de cuota monetaria, con el propósito de la simplificación de los Procesos de Inspección y Vigilancia  a cargo de la Delegada para la Gestión.
Se cumplió al 100% con la identificación de los indicadores de alertas tempranas para la evaluación de los riesgos de las CCF.</t>
  </si>
  <si>
    <t>Se tienen comprometidos $384.859.868</t>
  </si>
  <si>
    <t xml:space="preserve">Guía de Visitas, guía cuota monetaría </t>
  </si>
  <si>
    <t>Se realizó la asignación de los análisis de los informes de los Estados Financieros, conforme los siguientes memorandos 3-2021-001750, 3-2021-002147.
La periodicidad de análisis es semestral, y las fechas previstas para tener los informes consolidados con respuestas esta para antes del 31 de octubre de los corrientes.
Adicionalmente, se  realizó retroalimentación de los informes financieros y los informes de las visitas que por términos se realizaron durante el tercer trimestre, relacionado con 
1. Contenido del Reporte
Financiero: cumplimiento
 de normas de reporte 
2. Análisis del Reporte
Financiero. 
3. Análisis de calidad del reporte de información. Aplicado a las siguientes Cajas de Compensación Familiar
1. Comfenalco Quindío
2. Comfama
3. Comfamiliar Putumayo 
4. Cajasai
5. Cajamag
6. Comfanorte
7. Comfandi
8. Comfacasanare
9. Comfenalco Valle
10. Comfacor
11. Comfatolima
12. Colsubsidio 
13. Comfacauca
14. Comfaboy
15. Comfcundi
16. Comfenalco Antioquia
17. Comfamiliar Risaralda</t>
  </si>
  <si>
    <t xml:space="preserve">Medición semestral de este indicador  </t>
  </si>
  <si>
    <t>Formato para realizar el análisis de la información Financiera de las CCF memorando 3-2021-001750 del 04 de agosto de 2021, con  memorando 3-2021-002147 del 13 de septiembre de 2021 se otorgó ampliación en el plazo de entrega de los informes de los análisis de los los Estados Financieros con corte a junio de 2021.</t>
  </si>
  <si>
    <t xml:space="preserve">Se realizaron los informes Se realizó la asignación de los análisis de los los informes de Gestión y los consolidados por Fondos de Ley, conforme al memorando 3-2021-001822 del 13 de agosto del 2021.
La periodicidad de análisis es semestral, y las fechas previstas para tener los informes consolidados con respuestas esta para antes del 31 de octubre de los corrientes.
Adicionalmente, se  realizó retroalimentación de la gestión y ejecución de los recursos de los fondos de ley y los servicios sociales en las visitas ordinarias desarrolladas durante el primer trimestre, relacionado con 
1. Contenido del Reporte: cumplimiento
 de normas de reporte 
2. Análisis del Reporte: aplicado a las
cajas de compensación
familiar de Aplicado a las siguientes Cajas de Compensación Familiar
1. Comfenalco Quindío
2. Comfama
3. Comfamiliar Putumayo 
4. Cajasai
5. Cajamag
6. Comfanorte
7. Comfandi
8. Comfacasanare
9. Comfenalco Valle
10. Comfacor
11. Comfatolima
12. Colsubsidio 
13. Comfacauca
14. Comfaboy
15. Comfcundi
16. Comfenalco Antioquia
17. Comfamiliar Risaralda
3. Análisis de calidad del reporte de información.  Los cuales fueron entregados dentro del término para revisión de la Directora para la Gestión de las CCF y del Superintendente Delegado para la Gestión </t>
  </si>
  <si>
    <t>Asignación de los análisis de los los informes de Gestión y los consolidados por Fondos de Ley, conforme al memorando 3-2021-001822 del 13 de agosto del 2021</t>
  </si>
  <si>
    <t xml:space="preserve">En la Matriz de Alertas Tempranas MAT, se realizó la definición e inclusión de nuevas variables e informaciónperiódica relevante sobre la gestión de las CCF. 
Se validó la  información con corte a 30 de junio de 2021, verificando la calidad, razonabilidad y coherencia de las cifras e información reporta por las CCF </t>
  </si>
  <si>
    <t>Se cumplió al 100% del tercer avance en la identificación de indicadores para la implementación de un modelo de análisis de la información reportada por las CCF.</t>
  </si>
  <si>
    <t>Se tienen comprometidos $52.025.600</t>
  </si>
  <si>
    <t>Contrato C-033 y el informe de avance</t>
  </si>
  <si>
    <t xml:space="preserve">Se realizó la entrega de la última versión de la Cartilla Metodológica de los Planes de Mejoramiento, incluyendo la normatividad relacionada, los niveles de responsabilidades y la articulación con el proceso de visitas a entes vigilados, se incluyó la realización de un encuesta de satisfacción dirigida a las CCF, sobre la metodología y análisis desarrollado por parte del grupo de PDM, como mecanismo de acción de mejora en el proceso. El documento se encuentra en revisión de aprobación.
Se realizó avance del comparativo con corte al primer semestre de 2021 de la información reportada por las CCF en el aplicativo SIGER con respecto al impacto financiero de los servicios autocosteables (Mercadeo - Crédito Social - Vivienda)  durante la declaratoria de emergencia por la pandemia del Covid19 en la vigencia 2020.
Se recibió un avance de un informe preliminar con respecto a un compilatorio normativo de las principales temáticas del subsidio familiar cuyo objetivo es "la aplicación de las disposiciones legales relacionadas con la organización y funcionamiento de las Cajas de Compensación Familiar." 
</t>
  </si>
  <si>
    <t>Se cumplió el 100% de las actividades del tercer trimestre, con la elaboración de un informe de avance sobre los lineamientos técnicos tanto jurídicos como financieros formulados por la Superintendencia con el propósito de mejorar el proceso de inspección y vigilancia.</t>
  </si>
  <si>
    <t>Se tienen comprometidos $207.726.186</t>
  </si>
  <si>
    <t xml:space="preserve">Cartilla Metodológica de los Planes de Mejoramiento.
Informe comparativo con corte al primer semestre de 2021 de la información reportada por las CCF en el aplicativo SIGER con respecto al impacto financiero de los servicios autocosteables.
Informe preliminar con respecto a un compilatorio normativo de las principales temáticas del subsidio familiar cuyo objetivo es "la aplicación de las disposiciones legales relacionadas con la organización y funcionamiento de las Cajas de Compensación Familiar." 
</t>
  </si>
  <si>
    <t>En el mes de septiembre se procedió  a celebrar el convenio interadminsitrativo N°302 de 2021 entre la SuperSubsidio y Red Summa, cuyo objeto tiene la finalidad de realizar el seminario de Gobierno Corporativo durante el mes de noviembre. El convenio tuvo fecha de inicio el día 27 de septiembre de 2021</t>
  </si>
  <si>
    <t>Meta anual</t>
  </si>
  <si>
    <t>Se tienen comprometidos $22.712.000</t>
  </si>
  <si>
    <t>La metodología de revisión cruzada se realizó según lo previsto con la participación de 15 de los equipos de lineamientos, realizando la revisión de forma en el primer filtro y posteriormente la revisión de fondo con apoyo de funcionarios asignados por dependencia, para supervisar la orientación de los contenidos, de tal manera que apuntaran al diagnóstico de necesidades del proyecto.
Presentación de los participantes y sus lineamientos. 
Revisión de los avances por cada lineamiento. 
Exposición magistral sobre el fortalecimiento del apartado metodológico en los documentos de lineamientos técnicos. 
Explicación de la metodología de revisión cruzada y plataforma para el agendamiento de encuentros con el revisor metodológico. 
Durante el desarrollo de la reunión, cabe aclarar que igualmente se trató el tema de los envíos por parte de los líderes y las solicitudes de los mismos a las diferentes dependencias involucradas, para su concepto y visto bueno en la orientación de los documentos, pues fueron varios los equipos que manifestaron tener inquietudes sobre el alcance o finalidad esperada por la SSF. 
Como resultado de este encuentro se llevaron a cabo  37 encuentros durante el tercer trimestre, con los equipos de trabajo de los lineamientos, en donde el Dr. José Miguel Rueda y la Coordinación del proyecto brindaron soporte, aclaraciones y sugerencias del contexto de los lineamientos a lo establecido y requerido por el proyecto. 
Otros encuentros realizados fueron aquellos en donde se contó con el acompañamiento de las dependencias según su afinidad temática y/o con la participación de personal adscrito a otras entidade</t>
  </si>
  <si>
    <t xml:space="preserve">Avance al 30 de septiembre en la construcción de los 15 documentos: 65,05% </t>
  </si>
  <si>
    <t>COMPROMETIDO: $7449412957  
OBLIGADO: $3.586.588.893</t>
  </si>
  <si>
    <t xml:space="preserve">Avances de los lineamientos entregados en el mes de Septiembre 
Listado de los 15 lineamientos
</t>
  </si>
  <si>
    <t>David Alejandro Claros Hernandez</t>
  </si>
  <si>
    <t xml:space="preserve">Durante el tercer trimestre, se han realizado diecisiete (17) visitas con participación de los contratistas del
proyecto en el cual se gestionó el protocolo establecido para los representantes de las respectivas cajas de
compensación familiar, no obstante, cabe señalar que la creación del informe, de acuerdo con los hallazgos
observados y las interacciones realizadas, está sometido a un procedimiento administrativo que requiere cierto
periodo de tiempo para su versión final. Para un total de 32 visitas de 43 proyectadas.
Para dar cumplimiento y hacer seguimiento a los informes preliminares y finales de las visitas ya realizadas, se
remitió oficio mediante el cual se solicitó el avance de los temas tratados en las distintas Cajas de
Compensación Familiar a la Dirección para la Gestión Financiera y Contable, radicada el día 28 de Septiembre del
2021, por lo anterior se entiende que la información solicitada se encuentra en desarrollo para ser incluida
dentro de los medios de verificación que hacen parte del proyecto de fortalecimiento IVC.
En respuesta a la solicitud de los informes preliminares y finales de las visitas realizadas a las Cajas de
Compensación Familiar durante los meses de julio, agosto y septiembre de 2021, la directora para la Gestión de las
CCF por medio de correo electronico.
</t>
  </si>
  <si>
    <t>Correo enviado por la Dra. Magda Ruby al contratista David Claros.</t>
  </si>
  <si>
    <t xml:space="preserve">10 Informes mensuales de avance de la operación de la estrategia. Para el mes de Septiembre  se cumple el 70% de la meta Con la realización del presente informe, entendiéndose que el documento actual hace parte de los elementos que alimentan a la misma. </t>
  </si>
  <si>
    <t>OBLIGADO $1.048.668.697  
COMPROMETIDO: $420.863.110</t>
  </si>
  <si>
    <t>Documento mes de Julio, Agosto, y Septiembre del avance de las estrategia del proyecto</t>
  </si>
  <si>
    <t>En el III trimestres del año 2021, se adelantaron procesos contractuales teniendo en cuenta las solicitudes radicadas
Total: 95/95= 100%</t>
  </si>
  <si>
    <t xml:space="preserve">Libro radicador de contratos, Carpetas electrónicas de los contratos en la plataforma Esigna, registro en la plataforma del Secop I, II (Colombia Compra Eficiente), registro de procesos adelantados a través de la Tienda Virtual del Estado Colombia, Radicación de solicitudes mediante la plataforma esigna y Plan Anual de Adquisiciones.
</t>
  </si>
  <si>
    <t>Coodinador Grupo de Gestión Contractual</t>
  </si>
  <si>
    <t>En el III trimestre el resultado del indicador es del 100% teniendo en cuenta que se tramitaron los requerimientos de novedades
 Total: 209/209= 100%</t>
  </si>
  <si>
    <t>En este indicador incluye prorrogas, adiciones terminaciones anticipadas, cesiones, modificatorios y alcances a memorando, las evidencias se encuentran en la plataforma esigna, plataforma del secop II y  https://www.ssf.gov.co/contratacion</t>
  </si>
  <si>
    <t>Para el Tercer Trimestre de 2021, en la pagina de la SSF, están publicados 7 archivos (enlaces)  se publica el Informe Contable Mensual de enero -junio  de 2021 y el Balanace General a diciciembre 31 de 2020 aprobados de acuerdo con la programación de la Contaduría General de la Nación-CGN.</t>
  </si>
  <si>
    <t>5.3. Estados Financieros
https://www.ssf.gov.co/transparencia/presupuesto/informacion-financiera/estados-financieros</t>
  </si>
  <si>
    <t>CARLOS ARTURO GAVIRIA VEGA</t>
  </si>
  <si>
    <t>Se envió correo de solicitud a - GLPI 2 Anexo los Informes de ejecución para Ingresos y Gastos III Trimestre de 2021, en el portal corporativo, en cumplimiento de la normatividad vigente.</t>
  </si>
  <si>
    <t>5.2 Ejecución presupuestal histórica anual
https://www.ssf.gov.co/transparencia/presupuesto/ejecucion-presupuestal-historica-anual/presupuesto-de-gastos</t>
  </si>
  <si>
    <t>Se envió correo electrónico a la Secretaria General - Adriana Cristina Romero, los Informes de ejecución de gastos acumulado a cada mes de 2021, con alertas de la información.</t>
  </si>
  <si>
    <t>Correo electónico institucional</t>
  </si>
  <si>
    <t>Se realizó acompañamiento y revisión de cifras a presentar en el anteproyecto de presupuesto de funcionamiento 2022 para ser consolidado por la  OAP y presentado a MinHacienda.</t>
  </si>
  <si>
    <t xml:space="preserve">Durante el periodo se desarrollaron mesas de trabajo con el Archivo General de la Nacion, para presentar ajustes del proceso de convalidacion de las Tablas de Valoracion Documental.
Es importante mencionar que en el terccer trimestre se actualizaron la totalidad de los intrumentos archivisticos programados en el periodo.
1/1=100
</t>
  </si>
  <si>
    <t>$ 15,986,640</t>
  </si>
  <si>
    <t>Actas mesas de trabajo con el AGN y documentos actualizados de las Tablas de Valoracion Documental</t>
  </si>
  <si>
    <t>ERIKA JOHANA QUINTERO</t>
  </si>
  <si>
    <t>En el mes de septiembre se adjudicó el contrato NO 291 de 2021, cuyo objeto es la Implemntacion del Programa de Gestion de documentos Electronicos.</t>
  </si>
  <si>
    <t>Contrato No 291 de 2021</t>
  </si>
  <si>
    <t>Durante el mes de Agosto se adjudico el contrato No 248 de 2021, en el cual se adquirieron los Certificados de Tipo persona juridica, Certificado SSL  y estampados cronologicos.
3 certificados actualizados/ 4 certificados programados= 75</t>
  </si>
  <si>
    <t>Contrato No 248 de 2021</t>
  </si>
  <si>
    <t>Durante el tercer trimestre, la Entidad emitio tres (3) Actos Administrativos de interes general, como lo son las Resoluciones No 0511,  0519 y 0581 de 2021 las cuales se encuentran publicados en el Portal Corporativo.
3 actos administrativos publicados/3 actos administrativos notificados=100</t>
  </si>
  <si>
    <t>N.A</t>
  </si>
  <si>
    <t>https://www.ssf.gov.co/web/guest/transparencia/normatividad/sujetos-obligados-del-orden-nacional/resoluciones</t>
  </si>
  <si>
    <t xml:space="preserve">Se han efectuado reuniones con funcionarios, generando espacios claves de conversación entre diferentes áreas de la Entidad. </t>
  </si>
  <si>
    <t>Documento denominado: Análisis de la situación actual - Ruta de la calidad en el marco de la gestión estrategica de Taletno Humano GETH.</t>
  </si>
  <si>
    <t>Adriana Galvis</t>
  </si>
  <si>
    <t>Se han efectuado las siguientes actividades mediate el contrato con Colsubdsidio No. 140 de 2021.  
Julio: Se han realizado las siguientes actividades: 1) Se realizó el Segundo  Taller de Liderazgo Institucional por equipos de trabajo: Ruta del Crecimiento, del 6 al 16 de julio de 2021. En julio se tiene un total de 104 participantes; 2) Código de Integridad: el 1, 15 y 29 de julio, con la participación de 116 funcionarios, Ruta del Servicio; 3) Coach individual a  8 personas, para un total de 15 sesiones en el mes de julio de 2021, del 14 al 28 de julio, que hace parte de la ruta de la felicidad; 4) Conferencia Tejiendo el Liderazgo: Ruta del Crecimiento, 19 de julio de 2021, con 89 participantes; 5) Taller de Fortalecimiento del liderazgo para los líderes: Ruta del Crecimiento, realizado el  13 de julio, con la participación de 17 líderes.
Agosto: Se han efectuado las siguientes actividades: 1) Coaching para equipos de trabajo - Un súper engranaje Tejiendo el Liderazgo: realizado el 6 de agosto, con la participación de 76 funcionarios; 2) Taller de Forjando el Cambio: realizado el 9 y 10 de agosto con la participación de 73 funcionarios; 3) Se realizó el TercerTaller de Liderazgo Institucional por equipos de trabajo: Ruta del Crecimiento, realizado del 6 al 16 de agosto de 2021, con 103 participantes; 4) Conferencia de empoderamiento de la mujer: 4 de agosto con la participación de 58 mujeres; 5) Talleres FURAG: realizados el 18 y 20 de agosto, con la participación de 62 funcionarios. 
Septiembre: 1) Taller de Competencias personales y laborales: los días 7 y 10 septiembre con la participación de 99 funcionarios; 2) Conferencia de Cultura inclusiva: realizado el 16 de septiembre, con la participación de 67 funcionarios; 3) Talleres FURAG - Sindrome de agotamiento: realizado el 17 y 20 de septiembre, con la participación de 80 funcionarios; 4) Taller de Resolución de conflictos: realizado el 27 y 28 de septiembre, con la participación de 88 funcionarios.</t>
  </si>
  <si>
    <t>* Informe Taller de Liderazgo
* Informe Código de Integridad
* Informe Coach Individual  
* Informe Conferencia tejiendo liderazgo
*Infomre Taller de  lideres. 
* Informe de Coaching para equipos de trabajo 
*Informe de taller forjando el cambio
*Informe Taller de Liderazgo Institucional por equipos de trabajo.
*Informe Conferencia de empoderamiento de la mujer 
*Informe Tallere resiliencia 
*Informe Conferencia de Cultura inclusiva.
*Informe taller  Sindrome de agotamiento
*Informe Taller de Resolución de conflictos.</t>
  </si>
  <si>
    <t>En el tercer trimestre de 2021 se realizaron las siguientes actividades: 
1)  Participación capacitaciones NOVASOFT; 2) Revisión de documentación del SG-SST; 3) Avance del cargue de la matriz de peligros en NOVASOFT.</t>
  </si>
  <si>
    <t>* Convocatoria a reuniones
* Pantallazo NOVASOFT</t>
  </si>
  <si>
    <t>Verónica Niebles</t>
  </si>
  <si>
    <t>A través del Contrato No. SSF CPS 202 del 2021, con Nestor Camilo Rosero Reyes, quien realizó la búsqueda de documentos, actualizacion, complementacion y digitalizacion de 74 Historias Laborales, de un total de 147 funcionarios activos.
El 23 de julio de 2021 se suscribió el Contrato No. SSF CPS 233 de 2021, con Ruby Ángelica Ortíz Vargas, quien realizó la búsqueda de documentos, actualización, revisión, foliación, verificación, escaneo y digitalizacion de 29 Historias Laborales inactivas, de 60 funcionarios.
Por otro lado, en la ejecución del Contrato No. 087 de 2021 la contratista Verónica Niebles realizó las siguientes actividades: 1)  Participación capacitaciones NOVASOFT; 2) Revisión de documentación del SG-SST; 3) Avance del cargue de la matriz de peligros en NOVASOFT.</t>
  </si>
  <si>
    <t>* Relación de historias digitalizadas de funcionarios activos.
* Relación de historias digitalizadas de funcionarios inactivos.
* Convocatoria a reuniones.
* Pantallazo NOVASOFT.</t>
  </si>
  <si>
    <t>Camilo Rosero, Verónica Niebles y Ruby Ortíz.</t>
  </si>
  <si>
    <t>A través del Contrato No. 220 de 2021 con Magda Fernanda González Méndez, y del Contrato No. 226 de 2021 con Walter González Montoya se realizó la trazabilidad electrónica de 10 historias laborales de los funcionarios activos en la SSF, de acuerdo a la lista de chequeo,  las cuales fueron organizadas, enumeradas, escaneadas y subidas en plataforma Esigna.</t>
  </si>
  <si>
    <t>* Relación de Trazabilildad</t>
  </si>
  <si>
    <t>Walter González y Magda González</t>
  </si>
  <si>
    <t>A través del Contrato No. 042 de 2021 con Isabella Andrea Hernández Aranda, del Contrato No. 222 de 2021 con Dora Luz Arias Hernández y del Contrato No. 252 de 2021 con Sandra Milena Salcedo, se realizaron las siguientes actividades: 1) Identificación de objetivos y alcance; 2) Identificación y priorización de variables; 3) Identificación de mecanismos de recolección de información; 4) Creación de dos instrumentos realizados de Forms Office solicitando información personal e información familiar; 5) Se realizaron 2 charlas de sensibilización de la Caracterización, a las que se invitaron a todos los funcionarios de la entidad; 6) Remisión de mensajes para dispersión inicial del instrumento y posteriores mensajes de ampliación de plazo, así como comunicaciones telefónicas para recordar el diligenciamiento de los instrumentos; 7) Recepción de instrumentos diligenciados; 8) Se inició con el proceso de tabulación de la información y su consolidación en una matriz.
De igual manera en el mes de septiembre se dio continuidad a la contratación del  servicio de apoyo a la gestión cuyo objeto es "Contratar la prestación de servicios técnicos para realizar la caracterización de la planta de personal de la Superintendencia del Subsidio Familiar", se adelantó la consecución documental de los soportes para estudio previo que están en trámite, como son documentos de hoja de vida del contratista, CARI. Solicitud de CDP, certificaciones de no planta y verificación de idoneidad.</t>
  </si>
  <si>
    <t>*Instrumento Caracterización de funcionarios – Primera parte Información Personal
*Instrumento Caracterización de funcionarios – Segunda parte Información Familiar
*Presentación utilizada para la charla de sensibilización de la Caracterización.
*Listas de asistencia a las charlas de sensibilización de la Caracterización.
*Correo invitación a diligenciar los instrumentos 
*Captura de Respuestas de instrumento Primera parte Información personal
*Captura de Respuestas de instrumento Segunda parte Información familiar
*Objetivos de la caracterización</t>
  </si>
  <si>
    <t>Isabel Hernández, Dora Luz Arias y Sandra Salcedo.</t>
  </si>
  <si>
    <t>Con el apoyo profesional de María Carolina Villamarín Jiménez, quien suscribió el contrato No. SSF CPS 219 de 2021 se realizaron las siguientes actividades:1) Realización del cronograma de las actividades asignadas a Talento Humano del plan de implementación de gestión de conocimiento e innovación; 2) Diseño del instrumento de diagnóstico; 3) Participación en los talleres “Festival de la Transformación digital SSF”; 4)Participación en los juegos asignados a Talento Humano en comunicación interna y trabajo en equipo; 5) Organización de la Capacitación de gestión de conocimiento e innovación, para la sensibilización a los funcionarios de la SSF; 6) Aplicación y análisis de la encuesta de satisfacción del taller realizado entre la SSF y el ICBF de gestión de conocimiento e innovación; 7) Participación en el taller realizado acerca de la experiencia ICBF-SSF; 8)Participacion en los Talleres realizados entre las MINTIC y la SSF; 9) Campaña de socialización de apropiación de herramientas de analítica institucional para el tratamiento de datos; 10) Participación en los diplomados de la “Innovación en el sector Público”, realizado por el DAFP y al Diplomado virtual del MIPG que ofrece la ESAP; 11)Participación en los encuentros de equipos transversales de gestión de conocimiento e innovación; 12)Recopilación de diplomados, capacitaciones, cursos etc., tanto nacionales como internacionales referente al tema de gestión de conocimiento e innovación.</t>
  </si>
  <si>
    <t>* Cronograma de las actividades asignadas a Talento Humano del plan de implementación de gestión de conocimiento e innovación.
* Encuesta para diagnóstico de Gestión de conocimiento, entre otros temas. 
* Participación en los juegos asignados a Talento Humano comunicación interna y trabajo en equipo, en la actividad de Transformación digital.
* Taller de empatía, MINTIC
* Campaña de socialización de apropiación de herramientas de analítica institucional para el tratamiento de datos.
11.Participación en los encuentros de equipos transversales de gestión de conocimiento e innovación.
12.Recopilación de diplomados, capacitaciones, cursos etc., tanto nacionales como internacionales referente al tema de gestión de conocimiento e innovación.
13.Recopilación de las Memorias Fotográficas de los talleres, eventos etc. que he participado de gestión de conocimiento e innovación.
https://www.canva.com/design/DAEn-lgNO5A/xKkqATGflOkZNfn7lQTywg/view?utm_content=DAEn-lgNO5A&amp;utm_campaign=designshare&amp;utm_medium=link&amp;utm_source=publishsharelink</t>
  </si>
  <si>
    <t>Fernando Villalobos, Carolina Villamarín.</t>
  </si>
  <si>
    <t>* Mensajes de correo electrónico remitiendo las invitaciones de la ESAP; el DAFP y la Universidad Santo Tomás. 
* Listados de asistencia para los eventos internos.
* Certificaciones de asistencia enviados por los funcionarios que participaron en eventos externos. 
* Minuta del Contrato 276 de 2021 con la UNAD.
* Correos de solicitud de información y archivo con la liquidación y soportes firmados, * Correos enviados a los funcionarios de la SSF.
* Archivo descargado de la Plataforma SIGEP.
* Órdenes de pago descargadas, constancia de cargue de cesantias y formatos de autorizacion de retiro parcial de cesantias, correos electrónicos.
* Correos de solicitud y de confirmación de capacidad, * Correos de solicitud de información y archivo con la liquidación y soportes firmados.
* Entrega de los incentivos a los mejores funcionarios
* Entrega del incentivo por pensión
*Evaluación capacitación al COPASST
* Piezas comunicativas prevención COVID - 19
* Actas de capacitación ARL Positiva, * Actas de reunión COPASST
* Matriz de seguimiento a casos COVID - 19, * Matriz de entrega de EPP 
* Protocolo de Bioseguridad.
* Pantallazo envío presentación de inducción
* Programa de estilos de vida saludable
* Informe de inspecciones locativas, * Informe proceso de vacunación
* Circular Disposiciones para el retorno gradual y seguro
* Registro fotográfico simulacro Distrital de Autoprotección
* Pantallazo NOVASOFT
* Relación de vinculaciones, desvinculaciones y encargos.</t>
  </si>
  <si>
    <t>Fernando Villalobos, Adriana Galvis, Carlos Arregoces, Erika Durán, 
Veronica Niebles, Kelly Alejandra Daza.</t>
  </si>
  <si>
    <t>Para el periodo comprendido entre el 1 de julio y el 30 de septiembre de 2021, se divulgaron 27 diplomados virtuales ofrecidos por la ESAP. Durante este período se promovió el curso virtual  "Integridad, transparencia y Lucha contra la Corrupción  Equipo realizado por el DAFP, con la participación de 52 funcionarios. Durante los días 12, 19 y 26 de agosto de 2021, se llevó a cabo el ciclo de conferencias sobre: "Responsabilidad Profesional entorno al Código Único Disciplinario, ofrecido por la Universidad Santo Tomás, con la asistencia de 95 funcionarios. El 26 de agosto de 2021 se suscribió con la Universidad Abierta y a Distancia (UNAD) un contrato para ejecutara 29 actividades de capacitación, contempladas en el Plan Institucional de Capacitación (PIC) de la entidad; en el mes de septiembre de 2021 se organizó con la UNAD, el cronograma y contenidos de las actividades. Lo que corresponde a un porcentaje de avance en el III trimestre del 50% de la ejecución del PIC, respecto a las actividades ofrecidas por entidades externas y las programadas con recursos internos.</t>
  </si>
  <si>
    <t>* Mensajes de correo electrónico remitiendo las invitaciones de la ESAP; el DAFP y la Universidad Santo Tomás. 
* Listados de asistencia para los eventos internos.
* Certificaciones de asistencia enviados por los funcionarios que participaron en eventos externos. 
* Minuta del Contrato 276 de 2021 con la UNAD.</t>
  </si>
  <si>
    <t>Fernando Villalobos</t>
  </si>
  <si>
    <t>Mediante el contrato No. 140-2021, durante los meses de julio, agosto y septiembre se han realizado las siguientes actividades: 
1) Pausas activas, con la  participaciónen promedio de 24 funcionarios por día; 2) Acondicionamiento físico (Rumba  con un participación de 32 personas y para  Yoga de 24 personas), actividades que estan programadas desde el mes mayo hasta noviembre; 3) Viernes de la super, realizado el 30 de julio, 27 de agosto, 24 de septiembre, con la participación de 116 funcionarios; 4) Vacaciones Recreativas, realizadas en el mes de julio con la participación de 48 hijos de funcionarios; 5) semana de la salud, del 30 de agosto al 3 de septiembre con la participación de 147; 6) Pertenencia Institucional y Reconocimiento por toda una vida de Servicios, realizado el 22 de septiembre, con la participación de 134 funcionarios.</t>
  </si>
  <si>
    <t>* Informe Pausas activas 
* Informe Acondicionamiento físico (Rumba y Yoga)
* Informe Viernes de la super, realizado el 30 de julio, 27 de agosto, 24 de septiembre
* Lista de asistencia a las actividades de Vacaciones Recreativas
* Informe semana de la salud
* Informe Pertenencia Institucional y Reconocimiento por toda una vida de Servicios</t>
  </si>
  <si>
    <t>Mediante el contrato No. 140-2021, durante los meses de julio, agosto y septiembre se han realizado las siguientes actividades: 1) Mejores funcionarios: Los (7) mejores funcionarios 2020 (carrera, libre nombramiento y provisionales 2 SMLV, para los funcionarios; 2) Entregade de un reconocimiento no pecuniario por pensión de jubilación, vejez o invalidez de conformidad al artículo 7 del Acuerdo Sindical, para la funcionaria Gloria Ruíz.</t>
  </si>
  <si>
    <t>* Entrega de los incentivos a los mejores funcionarios
* Entrega del incentivo por pensión</t>
  </si>
  <si>
    <t>En el tercer trimestre de 2021 se realizaron las siguientes actividades: 
1) Capacitación a los Representantes del Comité Paritario de Seguridad y Salud en el Trabajo (COPASST); 2) Se avanzó con la ARL Positiva en la gestión de la realización del curso de las 50 horas a los respresentantes del COPASST; 3) Diseño y divulgación de señalizaciones de Promoción de la Salud y Prevención de contagio en ocasión al COVID-19; 4) Talleres de promoción de la salud y prevención del COVID - 19; 5) Actividades de promoción de la salud mental; 6) Entrega de EPP; 7) Actualizar  la caracterización de las condiciones de salud y sociodemograficas de los colaboradores (matriz de seguimiento a casos covid - 19); 8) Actualización del Protocolo de Bioseguridad; 9) Participación en reuniones con el COPASST; 10) Inducción del SG-SSTa funcionarios nuevos; 11) Actualización del programa de estilos de vida saludable; 12) Avance en la aplicación de la bateria de riesgo psicosocial; 13) Inspecciones locativas para la proyección del retorno gradual y seguro; 14) Circular de Retorno Gradual y seguro; 15) Actualización del Protocolo de Bioseguridad; 16) Inspección de seguridad de extintores y redes contra incendio con participación del COPASST; 17) Inspección de seguridad elementos de primeros auxilios con participación del COPASST; 18) Inspección de seguridad señalización y demarcaciones con participación del COPASST; 19) Inspección de puestos de trabajo; 20) Capacitación a la brigada de emergencia; 21) Participación en el Simulacro Distrital de autoprotección; 22) Encuesta Proceso de Vacunación de COVID - 19; 23) Informe de proceso de vacunación; 24) Caracterización de estado de proceso de vacunación colaboradores de la entidad; 25) Participación capacitaciones NOVASOFT; 26) Avance del cargue de la matriz de peligros en NOVASOFT.</t>
  </si>
  <si>
    <t xml:space="preserve">23.4%
</t>
  </si>
  <si>
    <t>*Evaluación capacitación al COPASST
* Piezas comunicativas prevención COVID - 19
* Actas de capacitación ARL Positiva
* Actas de reunión COPASST
* Matriz de seguimiento a casos COVID - 19
* Matriz de entrega de EPP 
* Protocolo de Bioseguridad.
* Pantallazo envío presentación de inducción
* Programa de estilos de vida saludable
* Informe de inspecciones locativas
* Informe proceso de vacunación
* Circular Disposiciones para el retorno gradual y seguro
* Registro fotográfico simulacro Distrital de Autoprotección
* Pantallazo NOVASOFT</t>
  </si>
  <si>
    <t xml:space="preserve">
Se suscribió el contrato No. SSF CPS 279 de 2021, con la contratista Suner Katerine Salazar Rivera, el 31 de agosto de 2021, quien en el mes de septiembre solicitó y recolectó la información de ejecución de las actividades del Plan Estratégico de Gestión del Talento Humano del último semestre. El informe de implementación del MIPG, en lo referente al GTH, se encuentra en construcción.</t>
  </si>
  <si>
    <t>* Mensaje de solicitud de información.
* Matriz de implementación del MIPG, en lo referente a GTH para el primer semestre de 2021.</t>
  </si>
  <si>
    <t>Suner Salazar.</t>
  </si>
  <si>
    <t xml:space="preserve">mediante correo electrónico institucional al grupo de funcionarios y contratistas de la Entidad, se adelantó curso de Responsabilidad Profesional en torno al código único disciplinario: 12,19 y 26 de agosto de 2021. </t>
  </si>
  <si>
    <t xml:space="preserve">listado de assitencia al curso de todos los funcioanrios y contratistas. Suminstrada por la oficina de Recursos Humanos. </t>
  </si>
  <si>
    <t>Edna Milena Villar Moreno-Profesional GCDI</t>
  </si>
  <si>
    <t xml:space="preserve">Se socializó a través de correo electrónico institucional al grupo de funcionarios y contratistas de la Entidad, de acuerdo a la periodicidad mediante una cápsula informativa denominada “Tips Derecho Disciplinario”. </t>
  </si>
  <si>
    <t>capsula  difundida mediante correo electronico a tdos los funcionarios y contratistas de la entidad.</t>
  </si>
  <si>
    <r>
      <rPr>
        <b/>
        <sz val="11"/>
        <rFont val="Arial"/>
        <family val="2"/>
      </rPr>
      <t>Plan Institucional de Capacitación</t>
    </r>
    <r>
      <rPr>
        <sz val="11"/>
        <rFont val="Arial"/>
        <family val="2"/>
      </rPr>
      <t>: Para el periodo comprendido entre el 1 de julio y el 30 de septiembre de 2021, se divulgaron 27 diplomados virtuales ofrecidos por la ESAP. Durante este período se promovió el curso virtual  "Integridad, transparencia y Lucha contra la Corrupción  Equipo realizado por el DAFP, con la participación de 52 funcionarios. Durante los días 12, 19 y 26 de agosto de 2021, se llevó a cabo el ciclo de conferencias sobre: "Responsabilidad Profesional entorno al Código Único Disciplinario, ofrecido por la Universidad Santo Tomás, con la asistencia de 95 funcionarios. El 26 de agosto de 2021 se suscribió con la Universidad Abierta y a Distancia (UNAD) un contrato para ejecutara 29 ac</t>
    </r>
    <r>
      <rPr>
        <sz val="11"/>
        <color theme="1"/>
        <rFont val="Arial"/>
        <family val="2"/>
      </rPr>
      <t xml:space="preserve">tividades de capacitación, contempladas en el Plan Institucional de Capacitación (PIC) de la entidad; en el mes de septiembre de 2021 se organizó con la UNAD, el cronograma y contenidos de las actividades. Lo que corresponde a un porcentaje de avance en el III trimestre del 50% de la ejecución del PIC, respecto a las actividades ofrecidas por entidades externas y las programadas con recursos internos.
</t>
    </r>
    <r>
      <rPr>
        <b/>
        <sz val="11"/>
        <color theme="1"/>
        <rFont val="Arial"/>
        <family val="2"/>
      </rPr>
      <t>SIGEP</t>
    </r>
    <r>
      <rPr>
        <sz val="11"/>
        <color theme="1"/>
        <rFont val="Arial"/>
        <family val="2"/>
      </rPr>
      <t xml:space="preserve">: Para el tercer trimestre del 2021 se realizó seguimiento a la planta con la vinculacion y desvinculacion  de los funcionarios en la plataforma SIGEP.
</t>
    </r>
    <r>
      <rPr>
        <b/>
        <sz val="11"/>
        <color theme="1"/>
        <rFont val="Arial"/>
        <family val="2"/>
      </rPr>
      <t>Nómina</t>
    </r>
    <r>
      <rPr>
        <sz val="11"/>
        <color theme="1"/>
        <rFont val="Arial"/>
        <family val="2"/>
      </rPr>
      <t xml:space="preserve">: Se liquidaron las nóminas de julio, agosto y septiembre de acuerdo a las novedades de nómina respectivas. Se realizó el descargue de orden de pago FNA, cargue de doceava parte de cesantias en el FNA y Autorizacion de Retiro Parcial de cesantias. También, los estudios de Capacidad de pago de funcionarios que solicitaron libranzas, y la liquidacion de horas extras.
</t>
    </r>
    <r>
      <rPr>
        <b/>
        <sz val="11"/>
        <color theme="1"/>
        <rFont val="Arial"/>
        <family val="2"/>
      </rPr>
      <t xml:space="preserve">Plan de Incentivos Institucionales: </t>
    </r>
    <r>
      <rPr>
        <sz val="11"/>
        <color theme="1"/>
        <rFont val="Arial"/>
        <family val="2"/>
      </rPr>
      <t>Mediante el contrato No. 140-2021, durante los meses de julio, agosto y septiembre se han realizado las siguientes actividades: 1) Mejores funcionarios: Los (7) mejores funcionarios 2020 (carrera, libre nombramiento y provisionales 2 SMLV, para los funcionarios; 2) Entregade de un reconocimiento no pecuniario por pensión de jubilación, vejez o invalidez de conformidad al artículo 7 del Acuerdo Sindical, para la funcionaria Gloria Ruíz.</t>
    </r>
    <r>
      <rPr>
        <b/>
        <sz val="11"/>
        <color theme="1"/>
        <rFont val="Arial"/>
        <family val="2"/>
      </rPr>
      <t xml:space="preserve">
SGSST</t>
    </r>
    <r>
      <rPr>
        <sz val="11"/>
        <color theme="1"/>
        <rFont val="Arial"/>
        <family val="2"/>
      </rPr>
      <t>: Se realizaron las siguientes actividades: 1) Capacitación a los Representantes del Comité Paritario de Seguridad y Salud en el Trabajo (COPASST); 2) Se avanzó con la ARL Positiva en la gestión de la realización del curso de las 50 horas a los respresentantes del COPASST; 3) Diseño y divulgación de señalizaciones de Promoción de la Salud y Prevención de contagio en ocasión al COVID-19; 4) Talleres de promoción de la salud y prevención del COVID - 19; 5) Actividades de promoción de la salud mental; 6) Entrega de EPP; 7) Actualizar  la caracterización de las condiciones de salud y sociodemograficas de los colaboradores (matriz de seguimiento a casos covid - 19); 8) Actualización del Protocolo de Bioseguridad; 9) Participación en reuniones con el COPASST; 10) Inducción del SG-SSTa funcionarios nuevos; 11) Actualización del programa de estilos de vida saludable; 12) Avance en la aplicación de la bateria de riesgo psicosocial; 13) Inspecciones locativas para la proyección del retorno gradual y seguro; 14) Circular de Retorno Gradual y seguro; 15) Actualización del Protocolo de Bioseguridad; 16) Inspección de seguridad de extintores y redes contra incendio con participación del COPASST; 17) Inspección de seguridad elementos de primeros auxilios con participación del COPASST; 18) Inspección de seguridad señalización y demarcaciones con participación del COPASST; 19) Inspección de puestos de trabajo; 20) Capacitación a la brigada de emergencia; 21) Participación en el Simulacro Distrital de autoprotección; 22) Encuesta Proceso de Vacunación de COVID - 19; 23) Informe de proceso de vacunación; 24) Caracterización de estado de proceso de vacunación colaboradores de la entidad; 25) Participación capacitaciones NOVASOFT; 26) Avance del cargue de la matriz de peligros en NOVASOFT.</t>
    </r>
    <r>
      <rPr>
        <sz val="11"/>
        <rFont val="Arial"/>
        <family val="2"/>
      </rPr>
      <t xml:space="preserve">
</t>
    </r>
    <r>
      <rPr>
        <b/>
        <sz val="11"/>
        <rFont val="Arial"/>
        <family val="2"/>
      </rPr>
      <t>Plan Anual de Vacantes 2021</t>
    </r>
    <r>
      <rPr>
        <sz val="11"/>
        <rFont val="Arial"/>
        <family val="2"/>
      </rPr>
      <t xml:space="preserve">: se realizaron seis (6) nombramientos de LNR. Se realizaron dos (2) encargos a funcionarios inscrtios en carrera administrativa, un (1) encagos en un empleo de LNR a una funcionaria inscrita en carrera administrativa y dos (2) encargos de funciones de un empleo en LNR.
</t>
    </r>
    <r>
      <rPr>
        <b/>
        <sz val="11"/>
        <rFont val="Arial"/>
        <family val="2"/>
      </rPr>
      <t>Desvinculación</t>
    </r>
    <r>
      <rPr>
        <sz val="11"/>
        <rFont val="Arial"/>
        <family val="2"/>
      </rPr>
      <t>: se aceptaron seis (6) renuncias.</t>
    </r>
  </si>
  <si>
    <r>
      <t>- Consultoría en desarrollo. Fase de recolección de información y estructuración del BIA; Se adelanta proceso de diagnostico de la capacidad y disponibilidad. Verificación de cumplimiento de la ISO 22301:2019.
- Obligaciones con Recursos Vigencia 2021: $663,042,337.</t>
    </r>
    <r>
      <rPr>
        <b/>
        <sz val="11"/>
        <rFont val="Arial"/>
        <family val="2"/>
      </rPr>
      <t xml:space="preserve">
Contratista                                               Obligaciones    Contrato</t>
    </r>
    <r>
      <rPr>
        <sz val="11"/>
        <rFont val="Arial"/>
        <family val="2"/>
      </rPr>
      <t xml:space="preserve">
Password Consulting Services SAS                    $302,593,200             268/2021
Ruiz Garcia Raul Alberto                                                $78,309,367               64/2021
Matamoros Rodriguez Hector Jose                          $85,083,533               22/2021
Molina Mora Yadir Guillermo                                      $85,083,534              17/2021
Garzon Arenas Johann Alexander                             $30,348,274           289/2021
Monroy Medina Monica Jepmith                              $22,558,893           290/2021
Arenas Martinez Sebastian Camilo                          $13,172,406             294/2021
Muñoz Buitrago Ivan Camilo                                         $7,247,461             295/2021
Espitia Garzon Angelica Maria                                    $17,950,000           298/2021
Sanchez Arevalo Laura Stefania                                   $8,542,469          303/2021
Garzon Arenas Diego Leonardo                                  $12,153,200           306/2021</t>
    </r>
  </si>
  <si>
    <r>
      <t xml:space="preserve">- En ejecución contratos WAF, Antivirus y Ethical Hacking
'- Se hace seguimiento al avance de las actividades establecidas en el Plan de Seguridad y Privacidad de la Información SSF 2020 para el periodo 1/07/2021 - 30/09/2021
- XX% de cumplimiento de acuerdo a las actividades comprometidas a corte del 30 de septiembre del 2021
- Obligaciones con Recursos Vigencia 2021: $209,548,263.
</t>
    </r>
    <r>
      <rPr>
        <b/>
        <sz val="11"/>
        <rFont val="Arial"/>
        <family val="2"/>
      </rPr>
      <t>Contratista                                        Obligaciones        Contrato</t>
    </r>
    <r>
      <rPr>
        <sz val="11"/>
        <rFont val="Arial"/>
        <family val="2"/>
      </rPr>
      <t xml:space="preserve">
Controles Empresariales SAS                         $45,425,989                   247/2021
Salom Arrieta Ney Climaco                                $79,122,274                     55/2021
UT Control Segurity 2021                                    $85,000,000                  307/2021</t>
    </r>
  </si>
  <si>
    <r>
      <t>- Corresponde a los registros en GLPI y JIRA (software para la gestión de servicios de TI) y consecuente balance  a los incidentes de Cambio requeridos por usuarios para los sistemas de información.
Total Requerimientos recibidos GLPI: 13
Total Requerimientos recibidos JIRA: 116
Total GLPI+JIRA: 129
Total Número de modificaciones atendidas, evaluadas o desarrolladas GLPI: 13
Total Número de modificaciones atendidas, evaluadas o desarrolladas JIRA: 105
Total Número de modificaciones atendidas, evaluadas o desarrolladas GLPI+JIRA: 118
- Obligaciones con Recursos Vigencia 2021: $707,920,826.</t>
    </r>
    <r>
      <rPr>
        <b/>
        <sz val="11"/>
        <rFont val="Arial"/>
        <family val="2"/>
      </rPr>
      <t xml:space="preserve">
Contratista                                   Obligaciones     Contrato
</t>
    </r>
    <r>
      <rPr>
        <sz val="11"/>
        <rFont val="Arial"/>
        <family val="2"/>
      </rPr>
      <t>Pinto Briceño Yudy Andrea                       $37,600,000             215/2021
Duarte Quintero Victor Alfonso                $81,290,000              43/2021
Ramirez Gamboa Juan Carlos                  $48,774,000            172/2021
Saldaña Diaz Javier Alberto                       $18,291,000              012/2021
Lopez Perez Jose Alejandro                     $27,638,604             184/2021
Indenova Sucursal De Colombia         $258,418,257               189/2021
Acero Moreno David Andres                     $64,219,100             159/2021
Controles Empresariales SAS                 $171,689,865            232/2021 72852</t>
    </r>
  </si>
  <si>
    <r>
      <t xml:space="preserve">- Las tres (3) actividades planeadas a cumplir en el semestre (de las diez actividades del Plan de Actualización SIREVAC -SIMON) fueron cumplidas al 100%
- Obligaciones con Recursos Vigencia 2021: $685,582,647.
</t>
    </r>
    <r>
      <rPr>
        <b/>
        <sz val="11"/>
        <rFont val="Arial"/>
        <family val="2"/>
      </rPr>
      <t>Contratista                              Obligaciones        Contrato</t>
    </r>
    <r>
      <rPr>
        <sz val="11"/>
        <rFont val="Arial"/>
        <family val="2"/>
      </rPr>
      <t xml:space="preserve">
Urrutia Andres                                            $49,791,000                       57/2021
Villar Nova Maria Cristina                     $75,328,733                      76/2021
Rueda Hernandez Rodrigo Alberto   $52,873,300                     179/2021
Franco Rojas Hector                              $73,702,933                       83/2021
Fajardo Pinzon Diego Armando         $48,232,067                     158/2021
Roldan Martinez Andres Eduardo      $67,810,600                       67/2021
Olaya Marquez Cristian Alberto           $65,676,700                      79/2021
Puentes Moreno Reinel Fernando     $74,686,500                    007/2021
Espinosa Gomez Yuber Hernan           $48,774,000                       41/2021
Espinosa Gomez Yuber Hernan            $30,348,274                    287/2021
Moreno Simbaqueba Carlos Alberto  $19,236,266                      58/2021
Romero Moreno Fredy Yarney              $79,122,274                      56/2021</t>
    </r>
  </si>
  <si>
    <t>Se realizó informe de seguimiento a la ejecución del Plan Anual de Adquisiciones SSF 2021 correspondiente al segundo trimestre de 2021 el cual se encuentra publicado en la página web de la Entidad.</t>
  </si>
  <si>
    <t>https://www.ssf.gov.co/transparencia/planeacion/politicas-lineamientos-y-manuales/planes/plan-anual-de-adquisiciones/seguimiento-al-plan-anual-de-adquisiciones</t>
  </si>
  <si>
    <t>Daniel Steven Ramirez Castañeda</t>
  </si>
  <si>
    <t xml:space="preserve">De acuerdo al plan de Acción del PIGA, durante el III trimestre se tenía programado adelantar 5 actividades: 
1.	Línea Base de consumo de agua de la entidad.
2.	Implementar tres (3) campañas comunicativas al año sobre Uso Eficiente de la Energía Eléctrica de la entidad.
3.	Celebración Día del Ahorro de Energía Eléctrica.
4.	Implementar una (1) Capacitación Plan de Gestión de Uso Eficiente de la Energía Eléctrica.
5.	Línea Base de consumo de Energía Eléctrica.
Las cinco actividades programadas se ejecutaron con éxito para un cumplimiento del 100%. </t>
  </si>
  <si>
    <t xml:space="preserve"> Se anexa registro de bitácora</t>
  </si>
  <si>
    <t>Juan Felipe Valencia Vásquez</t>
  </si>
  <si>
    <t>De acuerdo al plan de Acción del PESV, durante el III trimestre se tenía programado adelantar 4 actividades:
• Se realiza mantenimiento preventivo mensual a los vehículos de la superintendencia de subsidio familiar.
• Actualización Base de Datos Conductores Mecánicos
• Mantenimiento preventivo cada 4 meses
• Mantenimiento preventivo cada 6 meses</t>
  </si>
  <si>
    <r>
      <t>Los soportes se encuentran en la carpeta del contrato 198</t>
    </r>
    <r>
      <rPr>
        <sz val="11"/>
        <color theme="1"/>
        <rFont val="Calibri"/>
        <family val="2"/>
        <scheme val="minor"/>
      </rPr>
      <t xml:space="preserve"> de 2021.
 Se anexan soportes</t>
    </r>
  </si>
  <si>
    <t>De acuerdo al plan de actividades del PGIRP, durante el III trimestre se tenía programado adelantar 6 actividades. 
1.	Registrar la generación de residuos peligrosos y RAEES
2.	Almacenar y entregar ResPel a UTAC 
3.	Socialización del Plan de Gestión y Uso eficiente del Agua
4.	Implementar tres (3) campañas comunicativas al año sobre Uso Eficiente del Agua
5.	Celebración Semana del Agua
6.	Implementar una (1) Capacitación Programa de Uso Eficiente del Agua
Las seis actividades programadas se ejecutaron con éxito para un cumplimiento del 100%.</t>
  </si>
  <si>
    <t>De acuerdo con la periodicidad del indicador, no se reporta para este trimestre, sin embargo; adjuntamos actas en él se evidencia que se está adelantado la tarea de manera presencial y virtual. 
PLAN DE ACCIÓN</t>
  </si>
  <si>
    <t>Los soportes se encuentran en la carpeta fisica de almacén e inventarios</t>
  </si>
  <si>
    <t>Adriana Sánchez</t>
  </si>
  <si>
    <t>(Numerador: Número de novedades registradas en el sistema/Denominador:  Número de novedades notificadas por Resolución) *100
R/Numero de novedades registradas en el sistema 5 / Número de novedades notificadas por Resolución 5) *100% = 100%
No. Resoluciones: 0403,0451, 0467,0468,0572.
RIESGOS DE GESTIÓN</t>
  </si>
  <si>
    <t>Carpeta Fisica de inventarios y aplicativo NEON.</t>
  </si>
  <si>
    <t>Desde la OAP, se ha venido realizando un acompañamiento a las diferentes áreas las cuales son responsables del diligenciamiento de cada uno del autodiagnóstico del MIPG, con el fin de garantizar el cumplimiento de los lineamientos establecidos por el DAFP.
Una vez identificadas las acciones pendientes por ejecutar, se estableció un plan de trabajo con el fin de ejecutarlas a más tardar el 31 de diciembre de 2021, sin embargo, permanentemente se realiza monitoreo al cumplimiento de las acciones.
En cuanto al plan de trabajo de gestión del conocimiento y la innovación, es importante aclarar que se han venido realizando las siguientes actividades:
1, Cada quince días se reúne el Equipo de gestión del conocimiento y la Innovación para revisar los avances que se ha tenido en cada una de las actividades que contempla el Plan de Implementación.
2, Adicionalmente se han venido haciendo acercamientos con el ministerio de Tecnologías de la Información y las Comunicaciones, para que dicten talleres y acompañen los procesos de Innovación, Ideación y Experimentación para generar soluciones efectivas a problemas de la entidad.   
3, También se ha venido combinando el trabajo con el Equipo de Transformación Digital para el desarrollo de juegos virtuales que promuevan la gestión del cambio en pro del uso y apropiación de herramientas tecnológicas para el desarrollo de los procesos y procedimientos de la entidad. Con estos concursos también se busca dejar archivos de memoria institucional, definir la calidad de los datos y consolidar repositorios de fácil acceso tanto al interior de la entidad como hacia los grupos de valor.</t>
  </si>
  <si>
    <t>35,466,667</t>
  </si>
  <si>
    <t xml:space="preserve">Felipe Uscategui
Sandra Milena Bernal </t>
  </si>
  <si>
    <t xml:space="preserve">El trabajo con el Equipo de Transformación Digital ha tenido tres etapas: i) Alistamiento Institucional, ii) ejecución y iii) planreación.
Inicialmente hacíamos reuniones señales en las que concertamos la forma de trabajo y afianzamos el liderazgo de las áreas en cada uno de los tres proyectos que componen el Plan de Transformación Digital.
Luego pasamos a reuniones quincenales para mostrar los avances de cada uno de los proyectos y ver los compromisos que las demás áreas debían asumir en la ejecución e implementación de los proyectos.
La fase de Alistamiento Institucional terminó con el Lanzamiento Oficial del Plan de Transformación Digital con la asistencia del Sr. Superintendente y el Viceministro de Transformación Digital. 
En la fase de ejecución cada uno de los lideres de proyecto está trabajando directamente con las áreas de la entidad involucradas para seguir con el cronograma trazado a comienzo de año.
OAP en el proyecto # 01 está identificando, con cada una de las oficinas y delegadas, los procesos susceptibles de optimización mediante el uso de herramientas tecnológicas.
OPU en el proyecto # 02 está en la fase de pruebas de la Inteligencia Artificial que usará el chatbot de la Entidad.
TH proyecto # 03 priorizó  las capacitaciones que se dictarán este año sobre el Uso y Apropiación de herramientas tecnológicas. </t>
  </si>
  <si>
    <t>Proyecto # 01: 23%
Proyecto # 02: 45%
Proyecto # 03: 64%</t>
  </si>
  <si>
    <t xml:space="preserve">Presentación del Lanzamiento Oficial del Plan de Transformación Digital ante toda la entidad y con la participación del Sr. Superintendente y del Viceministro de Transformación Digital.
</t>
  </si>
  <si>
    <t>Felipe Uscategui Romero</t>
  </si>
  <si>
    <t>documento metodológico con la modificación al procedimiento de medida cautelar resolución 629 de 2018, a través del cual se estructura el paso a paso de la toma de una medida cautelar con el respectivo procedimiento y seguimiento a la medida cautelar ajustado a la normatividad vigente, 2. Documento metodológico con la implementación de  indicadores financieros. se ha venido analizando  y revisando la formulación de indicadores que permita generar alertas tempranas, para así fortalecer la adopción de medidas cautelares. Se ha venido realizando  el análisis de los estados financieros de las cajas de compensación que se encuentra bajo una medida cautelar, incluyendo el análisis de políticas contables, rubros más significativos, estados financieros de los programas de salud.</t>
  </si>
  <si>
    <t>Envio ifnormes por correo</t>
  </si>
  <si>
    <t>Ligia Matilde Atehortúa</t>
  </si>
  <si>
    <t>Se firmo convenio interadministrativo con RED SUMMA el 21 de septiembre de 2021. para realizar el seminario en el ultimo bimestre</t>
  </si>
  <si>
    <t>N/Aültimo bimestte</t>
  </si>
  <si>
    <t>Secetaria General</t>
  </si>
  <si>
    <t xml:space="preserve">1registro y contro 44 actos9/07/2021 Julio Sesión Asamblea General de Afiliados APRUEBA
19/07/2021 Julio Sesión Asamblea General de Afiliados APRUEBA
19/07/2021 Julio Consejo directivo APRUEBA
10/08/2021 Agosto Sesión Asamblea General de Afiliados APRUEBA
10/08/2021 Agosto Consejo directivo APRUEBA
10/08/2021 Agosto Sesión Asamblea General de Afiliados APRUEBA
10/08/2021 Agosto Sesión Asamblea General de Afiliados APRUEBA
10/08/2021 Agosto Sesión Asamblea General de Afiliados APRUEBA
17/08/2021 Agosto Sesión Asamblea General de Afiliados APRUEBA
18/08/2021 Agosto Sesión Asamblea General de Afiliados IMPRUEBA
18/08/2021 Agosto Sesión Asamblea General de Afiliados APRUEBA
17/08/2021 Agosto Sesión Asamblea General de Afiliados APRUEBA
31/08/2021 Agosto Sesión Asamblea General de Afiliados APRUEBA
31/08/2021 Agosto Sesión Asamblea General de Afiliados APRUEBA
31/08/2021 Agosto Sesión Asamblea General de Afiliados IMPRUEBA
31/08/2021 Agosto Sesión Asamblea General de Afiliados APRUEBA
31/08/2021 Agosto Sesión Asamblea General de Afiliados IMPRUEBA
31/08/2021 Agosto Sesión Asamblea General de Afiliados IMPRUEBA
31/08/2021 Agosto Sesión Asamblea General de Afiliados APRUEBA
31/08/2021 Agosto Sesión Asamblea General de Afiliados IMPRUEBA
31/08/2021 Agosto Sesión Asamblea General de Afiliados APRUEBA
06/09/2021 Septiembre Recurso de reposición  
21/09/2021 Septiembre Sesión Asamblea General de Afiliados APRUEBA
22/09/2021 Septiembre Recurso de reposición 
22/09/2021 Septiembre Recurso de reposición  
22/09/2021 Septiembre Recurso de apelación  
22/09/2021 Septiembre Recurso de reposición  
21/09/2021 Septiembre Sesión Asamblea General de Afiliados APRUEBA
21/09/2021 Septiembre Sesión Asamblea General de Afiliados APRUEBA
21/09/2021 Septiembre Sesión Asamblea General de Afiliados APRUEBA
21/09/2021 Septiembre Sesión Asamblea General de Afiliados APRUEBA
21/09/2021 Septiembre Sesión Asamblea General de Afiliados APRUEBA
21/09/2021 Septiembre Sesión Asamblea General de Afiliados APRUEBA
21/09/2021 Septiembre Sesión Asamblea General de Afiliados APRUEBA
21/09/2021 Septiembre Sesión Asamblea General de Afiliados APRUEBA
21/09/2021 Septiembre Sesión Asamblea General de Afiliados APRUEBA
06/09/2021 Septiembre Sesión Asamblea General de Afiliados APRUEBA
10/08/2021 Agosto Sesión Asamblea General de Afiliados APRUEBA
22/09/2021 Septiembre Recurso de reposición 
22/09/2021 Septiembre Recurso de reposición 
10/08/2021 Agosto Sesión Asamblea General de Afiliados APRUEBA
10/08/2021 Agosto Sesión Asamblea General de Afiliados APRUEBA
22/09/2021 Septiembre Recurso de reposición 2021 
31/08/2021 Agosto Sesión Asamblea General de Afiliados APRUEBA
   -grupo investigaciones admniistrativas. 6. Auto de cierre de averiguación preliminar OSCAR MELO  7/7/2021
6. Auto de cierre de averiguación preliminar OSCAR MELO  7/12/2021
7. Auto de apertura de procedimiento sancionatorio y formulación de cargos  OSCAR MELO  7/12/2021
1. Auto de apertura de averiguación preliminar  MADELIS PONTÓN 7/12/2021
7. Auto de apertura de procedimiento sancionatorio y formulación de cargos  OSCAR MELO  7/19/2021
14. Otras decisiones en la averiguación preliminar  MADELIS PONTÓN 7/21/2021
8. Auto de pruebas  MARISOL SERRANO 7/26/2021
7. Auto de apertura de procedimiento sancionatorio y formulación de cargos  OSCAR MELO  7/26/2021
7. Auto de apertura de procedimiento sancionatorio y formulación de cargos  OSCAR MELO  7/26/2021
6. Auto de cierre de averiguación preliminar IVI LINARES 7/26/2021
5. Auto que declara la caducidad en el trámite de averiguación preliminar ALBERTO BERNAL  8/5/2021
10. Auto que declara la caducidad en el rámite de investigación administrativa ALBERTO BERNAL  8/8/2021
5. Auto que declara la caducidad en el trámite de averiguación preliminar BASILIO CALAZANS 8/5/2021
5. Auto que declara la caducidad en el trámite de averiguación preliminar GERLEIN YEPEZ 8/18/2021
15.  Otras decisiones en la investigación administrativa. MADELIS PONTÓN 8/18/2021
1. Auto de apertura de averiguación preliminar  GRUPO FORTALECIMIENTO 8/18/2021
7. Auto de apertura de procedimiento sancionatorio y formulación de cargos  OSCAR MELO  8/20/2021
1. Auto de apertura de averiguación preliminar  GERLEIN YEPEZ 8/20/2021
1. Auto de apertura de averiguación preliminar  GERLEIN YEPEZ 8/20/2021
8. Auto de pruebas  GRUPO FORTALECIMIENTO 8/23/2021
6. Auto de cierre de averiguación preliminar MADELIS PONTÓN 8/23/2021
15.  Otras decisiones en la investigación administrativa. MADELIS PONTÓN 8/23/2021
6. Auto de cierre de averiguación preliminar MARISOL SERRANO 8/24/2021
6. Auto de cierre de averiguación preliminar MARISOL SERRANO 8/24/2021
6. Auto de cierre de averiguación preliminar RONAL ACOSTA 8/25/2021
6. Auto de cierre de averiguación preliminar IVI LINARES 8/25/2021
6. Auto de cierre de averiguación preliminar GRUPO FORTALECIMIENTO 8/25/2021
6. Auto de cierre de averiguación preliminar GRUPO FORTALECIMIENTO 8/27/2021
6. Auto de cierre de averiguación preliminar GRUPO FORTALECIMIENTO 8/27/2021
6. Auto de cierre de averiguación preliminar OSCAR MELO  8/30/2021
6. Auto de cierre de averiguación preliminar OSCAR MELO  8/30/2021
6. Auto de cierre de averiguación preliminar GERLEIN YEPEZ 8/30/2020
6. Auto de cierre de averiguación preliminar MARISOL SERRANO 8/30/2021
6. Auto de cierre de averiguación preliminar MARISOL SERRANO 8/30/2021
14. Otras decisiones en la averiguación preliminar  MARISOL SERRANO 8/31/2021
6. Auto de cierre de averiguación preliminar GRUPO FORTALECIMIENTO 9/3/2021
6. Auto de cierre de averiguación preliminar GRUPO FORTALECIMIENTO 9/3/2021
6. Auto de cierre de averiguación preliminar OSCAR MELO  9/6/2021
6. Auto de cierre de averiguación preliminar OSCAR MELO  9/7/2021
6. Auto de cierre de averiguación preliminar OSCAR MELO  9/7/2021
6. Auto de cierre de averiguación preliminar OSCAR MELO  9/7/2021
8. Auto de pruebas  MARISOL SERRANO 9/7/2021
9. Resolución que decide investigación administrativa  MARISOL SERRANO 9/7/2021
1. Auto de apertura de averiguación preliminar  GRUPO FORTALECIMIENTO 9/8/2021
7. Auto de apertura de procedimiento sancionatorio y formulación de cargos  GRUPO FORTALECIMIENTO 9/8/2021
6. Auto de cierre de averiguación preliminar GRUPO FORTALECIMIENTO 9/9/2021
6. Auto de cierre de averiguación preliminar GRUPO FORTALECIMIENTO 9/9/2021
6. Auto de cierre de averiguación preliminar GRUPO FORTALECIMIENTO 9/9/2021
6. Auto de cierre de averiguación preliminar GERLEIN YEPEZ 9/9/2021
6. Auto de cierre de averiguación preliminar GRUPO FORTALECIMIENTO 9/10/2021
8. Auto de pruebas  MARISOL SERRANO 9/10/2021
6. Auto de cierre de averiguación preliminar MADELIS PONTÓN 9/13/2021
7. Auto de apertura de procedimiento sancionatorio y formulación de cargos  MADELIS PONTÓN 9/13/2021
6. Auto de cierre de averiguación preliminar RONAL ACOSTA 9/13/2021
6. Auto de cierre de averiguación preliminar RONAL ACOSTA 9/13/2021
6. Auto de cierre de averiguación preliminar GRUPO FORTALECIMIENTO 9/13/2021
6. Auto de cierre de averiguación preliminar GRUPO FORTALECIMIENTO 9/14/2021
6. Auto de cierre de averiguación preliminar GRUPO FORTALECIMIENTO 9/14/2021
11. Resolución que decide el recurso de reposición interpuesto contra la resolución que decide la investigación administrativa  GRUPO FORTALECIMIENTO 9/15/2021
1. Auto de apertura de averiguación preliminar   9/15/2021
6. Auto de cierre de averiguación preliminar GRUPO FORTALECIMIENTO 9/21/2021
6. Auto de cierre de averiguación preliminar GRUPO FORTALECIMIENTO 9/21/2021
6. Auto de cierre de averiguación preliminar BASILIO CALAZANS 9/21/2021
6. Auto de cierre de averiguación preliminar LILIANA CASTILLO 9/22/2021
6. Auto de cierre de averiguación preliminar OSCAR MELO  9/23/2021
7. Auto de apertura de procedimiento sancionatorio y formulación de cargos  RONAL ACOSTA 9/24/2021
1. Auto de apertura de averiguación preliminar  RONAL ACOSTA 9/24/2021
8. Auto de pruebas  MARISOL SERRANO 9/27/2021
7. Auto de apertura de procedimiento sancionatorio y formulación de cargos  GERLEIN YEPEZ 9/27/2021
6. Auto de cierre de averiguación preliminar GRUPO FORTALECIMIENTO 9/28/2021
6. Auto de cierre de averiguación preliminar GRUPO FORTALECIMIENTO 9/28/2021
15.  Otras decisiones en la investigación administrativa. MARISOL SERRANO 9/28/2021
7. Auto de apertura de procedimiento sancionatorio y formulación de cargos  MARISOL SERRANO 9/28/2021
</t>
  </si>
  <si>
    <t>118 documentos proyectados /118 documentos firmados cumplimiento del 100%</t>
  </si>
  <si>
    <t>Envio resoluciones por  correo y matriz con los respectivos pgen</t>
  </si>
  <si>
    <t>En el trimestre se realizaron las siguientes visitas:
Comfamiliar NarIño resolucion No. 335 de 30 de junio del 2021 
Cofamiliar Huila Resolución No. 337 y 338 del 30 de junio del 2020.
Comfamiliar Nariño No. 0544  0545 del septiembre de 2021</t>
  </si>
  <si>
    <t>Institucional-resoluciones</t>
  </si>
  <si>
    <t>Resoluciones en información isntitucional y enviadas por correo</t>
  </si>
  <si>
    <t xml:space="preserve">Documento con recopilación normativa del régimen aplicable a los administradores de la cajas de compensación familiar.  Actualmente se está realizando el análisis dentro del Marco legal aplicable de registro y control legal de las cajas de compensación Familiar, que servirá de insumo para analizar el gobierno corporativo de las cajas de compensación familiar y sus decisiones. identificando los vacíos normativos, sus  obligaciones y principios rectores de los administradores. 2. Documento que permite tener un diagnóstico de las principales conductas contrarias a derecho, sanciones a directivos de cajas de compensación familiar. Este documento servirá como bitácora en la Delegada para la Responsabilidad Administrativa y las Medidas Especiales, sirviendo como base para realizar el análisis del tipo de sanciones aplicables. 3. Documento con un estudio sobre la legalidad de las sanciones dentro del marco de la responsabilidad objetiva en el procedimiento administrativo sancionatorio, teniendo en cuenta el estudio de los elementos de tipicidad, antijuricidad y culpabilidad. </t>
  </si>
  <si>
    <t>Envio informes por correo</t>
  </si>
  <si>
    <t xml:space="preserve">Se realizó la capacitación con la oficina de Notificaciones el 25 de agosto sobre el proceso jurídico de las notificaciones y el 16 de septiembre sobre ejecutorias. Según la encuesta realizada para la capacitción ganó el tema de Contratación Pública  en las Cajas de Compensación  Familiar que se tiene prevista para el mes de diciembre. </t>
  </si>
  <si>
    <t>no aplica por cuanto no se ha realizado la capacitación</t>
  </si>
  <si>
    <t xml:space="preserve">Se remite el acta de asistencia a la del 25 de agosto que fue presencial y el reporte de teams para la del 16 de septiembre. </t>
  </si>
  <si>
    <t xml:space="preserve">no aplica  por cuanto no ha iniciado su ejecución. </t>
  </si>
  <si>
    <t xml:space="preserve">Se realizó un primer envìo con los solicitantes de la vigencia 2020. A la fecha se realiza el seguimiento con las respuestas recibidas. </t>
  </si>
  <si>
    <t>4.25 en satisfacción 
4.35- si recomendaría el servicio de concepto jurídico</t>
  </si>
  <si>
    <t>copia de la encuesta aplicada y de los resultados obtenidos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</si>
</sst>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8" formatCode="&quot;$&quot;\ #,##0.00;[Red]\-&quot;$&quot;\ #,##0.00"/>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quot;$&quot;* #,##0.00_-;\-&quot;$&quot;* #,##0.00_-;_-&quot;$&quot;* &quot;-&quot;??_-;_-@_-"/>
    <numFmt numFmtId="166" formatCode="_(&quot;$&quot;\ * #,##0_);_(&quot;$&quot;\ * \(#,##0\);_(&quot;$&quot;\ * &quot;-&quot;??_);_(@_)"/>
    <numFmt numFmtId="167" formatCode="_(&quot;$&quot;\ * #,##0.000_);_(&quot;$&quot;\ * \(#,##0.000\);_(&quot;$&quot;\ * &quot;-&quot;??_);_(@_)"/>
    <numFmt numFmtId="168" formatCode="_-* #,##0_-;\-* #,##0_-;_-* &quot;-&quot;??_-;_-@_-"/>
    <numFmt numFmtId="169" formatCode="0.000%"/>
    <numFmt numFmtId="170" formatCode="&quot;$&quot;#,##0;[Red]\-&quot;$&quot;#,##0"/>
    <numFmt numFmtId="171" formatCode="[$$-240A]\ #,##0"/>
    <numFmt numFmtId="172" formatCode="&quot;$&quot;\ #,##0.00"/>
    <numFmt numFmtId="173" formatCode="&quot;$&quot;#,##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b/>
      <sz val="20"/>
      <name val="Calibri"/>
      <family val="2"/>
      <scheme val="minor"/>
    </font>
    <font>
      <b/>
      <sz val="12"/>
      <name val="Calibri"/>
      <family val="2"/>
      <scheme val="minor"/>
    </font>
    <font>
      <sz val="8"/>
      <name val="Calibri"/>
      <family val="2"/>
      <scheme val="minor"/>
    </font>
    <font>
      <sz val="11"/>
      <color theme="1"/>
      <name val="Arial"/>
      <family val="2"/>
    </font>
    <font>
      <sz val="11"/>
      <name val="Arial"/>
      <family val="2"/>
    </font>
    <font>
      <b/>
      <sz val="11"/>
      <name val="Arial"/>
      <family val="2"/>
    </font>
    <font>
      <sz val="11"/>
      <color rgb="FFFF0000"/>
      <name val="Arial"/>
      <family val="2"/>
    </font>
    <font>
      <u/>
      <sz val="11"/>
      <name val="Arial"/>
      <family val="2"/>
    </font>
    <font>
      <sz val="11"/>
      <color theme="1" tint="4.9989318521683403E-2"/>
      <name val="Arial"/>
      <family val="2"/>
    </font>
    <font>
      <strike/>
      <sz val="11"/>
      <color theme="1" tint="4.9989318521683403E-2"/>
      <name val="Arial"/>
      <family val="2"/>
    </font>
    <font>
      <strike/>
      <sz val="11"/>
      <color rgb="FFFF0000"/>
      <name val="Arial"/>
      <family val="2"/>
    </font>
    <font>
      <b/>
      <sz val="11"/>
      <name val="Calibri"/>
      <family val="2"/>
      <scheme val="minor"/>
    </font>
    <font>
      <u/>
      <sz val="11"/>
      <color theme="10"/>
      <name val="Calibri"/>
      <family val="2"/>
      <scheme val="minor"/>
    </font>
    <font>
      <u/>
      <sz val="11"/>
      <color theme="10"/>
      <name val="Arial"/>
      <family val="2"/>
    </font>
    <font>
      <b/>
      <sz val="11"/>
      <color theme="1"/>
      <name val="Arial"/>
      <family val="2"/>
    </font>
    <font>
      <sz val="11"/>
      <color rgb="FF000000"/>
      <name val="Arial"/>
      <family val="2"/>
    </font>
    <font>
      <sz val="11"/>
      <color theme="10"/>
      <name val="Arial"/>
      <family val="2"/>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66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173">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5" fillId="3" borderId="0" xfId="0" applyFont="1" applyFill="1"/>
    <xf numFmtId="0" fontId="5" fillId="3" borderId="0" xfId="0" applyFont="1" applyFill="1" applyAlignment="1"/>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wrapText="1"/>
    </xf>
    <xf numFmtId="0" fontId="5" fillId="0" borderId="0" xfId="0" applyFont="1" applyAlignment="1">
      <alignment vertical="center" wrapText="1"/>
    </xf>
    <xf numFmtId="6" fontId="5" fillId="0" borderId="0" xfId="0" applyNumberFormat="1" applyFont="1" applyAlignment="1">
      <alignment vertical="center"/>
    </xf>
    <xf numFmtId="166" fontId="5" fillId="0" borderId="0" xfId="0" applyNumberFormat="1" applyFont="1" applyAlignment="1">
      <alignment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xf numFmtId="167" fontId="5" fillId="0" borderId="0" xfId="0" applyNumberFormat="1" applyFont="1" applyAlignment="1">
      <alignment vertical="center"/>
    </xf>
    <xf numFmtId="0" fontId="0" fillId="3" borderId="0" xfId="0" applyFont="1" applyFill="1"/>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7" borderId="5" xfId="0" applyFont="1" applyFill="1" applyBorder="1" applyAlignment="1">
      <alignment horizontal="center" vertical="center" wrapText="1"/>
    </xf>
    <xf numFmtId="167" fontId="7" fillId="7" borderId="5" xfId="2" applyNumberFormat="1" applyFont="1" applyFill="1" applyBorder="1" applyAlignment="1">
      <alignment horizontal="center" vertical="center" wrapText="1"/>
    </xf>
    <xf numFmtId="41" fontId="7" fillId="6" borderId="5" xfId="3" applyFont="1" applyFill="1" applyBorder="1" applyAlignment="1">
      <alignment horizontal="center" vertical="center" wrapText="1"/>
    </xf>
    <xf numFmtId="41" fontId="7" fillId="5" borderId="5" xfId="3"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applyAlignment="1">
      <alignment vertical="center"/>
    </xf>
    <xf numFmtId="0" fontId="0" fillId="3" borderId="0" xfId="0" applyFill="1"/>
    <xf numFmtId="0" fontId="5" fillId="3" borderId="0" xfId="0" applyFont="1" applyFill="1" applyAlignment="1">
      <alignment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9" fontId="9" fillId="3" borderId="1" xfId="10" applyFont="1" applyFill="1" applyBorder="1" applyAlignment="1">
      <alignment horizontal="center" vertical="center" wrapText="1"/>
    </xf>
    <xf numFmtId="0" fontId="9"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xf>
    <xf numFmtId="0" fontId="10" fillId="3" borderId="1" xfId="0" applyFont="1" applyFill="1" applyBorder="1" applyAlignment="1">
      <alignment vertical="center"/>
    </xf>
    <xf numFmtId="9" fontId="10" fillId="3" borderId="1"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167" fontId="10" fillId="3" borderId="1" xfId="1" applyNumberFormat="1"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2" xfId="0" applyFont="1" applyFill="1" applyBorder="1" applyAlignment="1">
      <alignment vertical="center" wrapText="1"/>
    </xf>
    <xf numFmtId="14" fontId="10" fillId="3" borderId="2" xfId="0" applyNumberFormat="1" applyFont="1" applyFill="1" applyBorder="1" applyAlignment="1">
      <alignment horizontal="center" vertical="center" wrapText="1"/>
    </xf>
    <xf numFmtId="167" fontId="10" fillId="3" borderId="2" xfId="1" applyNumberFormat="1" applyFont="1" applyFill="1" applyBorder="1" applyAlignment="1">
      <alignment horizontal="center" vertical="center"/>
    </xf>
    <xf numFmtId="14" fontId="10" fillId="3" borderId="1" xfId="0" applyNumberFormat="1" applyFont="1" applyFill="1" applyBorder="1" applyAlignment="1">
      <alignment horizontal="center" vertical="center" wrapText="1"/>
    </xf>
    <xf numFmtId="167" fontId="10"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xf>
    <xf numFmtId="14" fontId="9" fillId="3" borderId="1" xfId="0" applyNumberFormat="1" applyFont="1" applyFill="1" applyBorder="1" applyAlignment="1">
      <alignment horizontal="left" vertical="center" wrapText="1"/>
    </xf>
    <xf numFmtId="14" fontId="10" fillId="3" borderId="1" xfId="0" applyNumberFormat="1" applyFont="1" applyFill="1" applyBorder="1" applyAlignment="1">
      <alignment vertical="center"/>
    </xf>
    <xf numFmtId="9" fontId="9" fillId="3" borderId="1" xfId="0" applyNumberFormat="1" applyFont="1" applyFill="1" applyBorder="1" applyAlignment="1">
      <alignment horizontal="center" vertical="center"/>
    </xf>
    <xf numFmtId="167" fontId="9" fillId="3" borderId="1" xfId="1" applyNumberFormat="1" applyFont="1" applyFill="1" applyBorder="1" applyAlignment="1">
      <alignment horizontal="left" vertical="center"/>
    </xf>
    <xf numFmtId="166" fontId="9" fillId="3" borderId="1" xfId="1" applyNumberFormat="1" applyFont="1" applyFill="1" applyBorder="1" applyAlignment="1">
      <alignment horizontal="left" vertical="center"/>
    </xf>
    <xf numFmtId="14" fontId="10" fillId="3" borderId="1" xfId="0" applyNumberFormat="1" applyFont="1" applyFill="1" applyBorder="1" applyAlignment="1">
      <alignment horizontal="left" vertical="center" wrapText="1"/>
    </xf>
    <xf numFmtId="9" fontId="10" fillId="3" borderId="1" xfId="0" applyNumberFormat="1" applyFont="1" applyFill="1" applyBorder="1" applyAlignment="1">
      <alignment horizontal="center" vertical="center"/>
    </xf>
    <xf numFmtId="167" fontId="10" fillId="3" borderId="1" xfId="1"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14" fontId="10" fillId="3" borderId="2" xfId="0" applyNumberFormat="1" applyFont="1" applyFill="1" applyBorder="1" applyAlignment="1">
      <alignment horizontal="left" vertical="center" wrapText="1"/>
    </xf>
    <xf numFmtId="14" fontId="10" fillId="3" borderId="2" xfId="0" applyNumberFormat="1" applyFont="1" applyFill="1" applyBorder="1" applyAlignment="1">
      <alignment vertical="center"/>
    </xf>
    <xf numFmtId="9" fontId="10" fillId="3" borderId="2" xfId="0" applyNumberFormat="1" applyFont="1" applyFill="1" applyBorder="1" applyAlignment="1">
      <alignment horizontal="center" vertical="center"/>
    </xf>
    <xf numFmtId="41" fontId="10" fillId="3" borderId="1" xfId="8" applyFont="1" applyFill="1" applyBorder="1" applyAlignment="1">
      <alignment horizontal="center" vertical="center"/>
    </xf>
    <xf numFmtId="166" fontId="10" fillId="3" borderId="1" xfId="1" applyNumberFormat="1" applyFont="1" applyFill="1" applyBorder="1" applyAlignment="1">
      <alignment horizontal="center" vertical="center" wrapText="1"/>
    </xf>
    <xf numFmtId="167" fontId="9" fillId="3" borderId="1" xfId="9" applyNumberFormat="1" applyFont="1" applyFill="1" applyBorder="1" applyAlignment="1">
      <alignment horizontal="left" vertical="center" wrapText="1"/>
    </xf>
    <xf numFmtId="167" fontId="10" fillId="3" borderId="1" xfId="6" applyNumberFormat="1" applyFont="1" applyFill="1" applyBorder="1" applyAlignment="1">
      <alignment horizontal="left" vertical="center" wrapText="1"/>
    </xf>
    <xf numFmtId="0" fontId="11" fillId="3" borderId="1" xfId="0" applyFont="1" applyFill="1" applyBorder="1" applyAlignment="1">
      <alignment vertical="center" wrapText="1"/>
    </xf>
    <xf numFmtId="14" fontId="10" fillId="3" borderId="1" xfId="0" applyNumberFormat="1" applyFont="1" applyFill="1" applyBorder="1" applyAlignment="1">
      <alignment vertical="center" wrapText="1"/>
    </xf>
    <xf numFmtId="1" fontId="10" fillId="3" borderId="1" xfId="0" applyNumberFormat="1" applyFont="1" applyFill="1" applyBorder="1" applyAlignment="1">
      <alignment horizontal="center" vertical="center"/>
    </xf>
    <xf numFmtId="167" fontId="10" fillId="3" borderId="1" xfId="1" applyNumberFormat="1" applyFont="1" applyFill="1" applyBorder="1" applyAlignment="1">
      <alignment horizontal="right" vertical="center"/>
    </xf>
    <xf numFmtId="167" fontId="10" fillId="3" borderId="1" xfId="1" applyNumberFormat="1" applyFont="1" applyFill="1" applyBorder="1" applyAlignment="1">
      <alignment horizontal="right" vertical="center" wrapText="1"/>
    </xf>
    <xf numFmtId="0" fontId="9" fillId="3" borderId="1" xfId="0" applyFont="1" applyFill="1" applyBorder="1" applyAlignment="1">
      <alignment vertical="center"/>
    </xf>
    <xf numFmtId="14" fontId="10" fillId="3" borderId="1" xfId="0" applyNumberFormat="1" applyFont="1" applyFill="1" applyBorder="1" applyAlignment="1">
      <alignment horizontal="center" vertical="center"/>
    </xf>
    <xf numFmtId="167" fontId="9" fillId="3" borderId="1" xfId="1" applyNumberFormat="1" applyFont="1" applyFill="1" applyBorder="1" applyAlignment="1">
      <alignment horizontal="left" vertical="center" wrapText="1"/>
    </xf>
    <xf numFmtId="167" fontId="9" fillId="3" borderId="1" xfId="1" applyNumberFormat="1" applyFont="1" applyFill="1" applyBorder="1" applyAlignment="1">
      <alignment horizontal="center" vertical="center" wrapText="1"/>
    </xf>
    <xf numFmtId="168" fontId="17" fillId="10" borderId="1" xfId="2" applyNumberFormat="1" applyFont="1" applyFill="1" applyBorder="1" applyAlignment="1">
      <alignment horizontal="center" vertical="center" wrapText="1"/>
    </xf>
    <xf numFmtId="42" fontId="17" fillId="10" borderId="1" xfId="9" applyFont="1" applyFill="1" applyBorder="1" applyAlignment="1">
      <alignment horizontal="center" vertical="center" wrapText="1"/>
    </xf>
    <xf numFmtId="172" fontId="9" fillId="3" borderId="1" xfId="0" applyNumberFormat="1" applyFont="1" applyFill="1" applyBorder="1" applyAlignment="1">
      <alignment horizontal="center" vertical="center" wrapText="1"/>
    </xf>
    <xf numFmtId="0" fontId="9" fillId="3" borderId="1" xfId="0" applyFont="1" applyFill="1" applyBorder="1" applyAlignment="1">
      <alignment horizontal="justify" vertical="center" wrapText="1"/>
    </xf>
    <xf numFmtId="169" fontId="9" fillId="3" borderId="1" xfId="10" applyNumberFormat="1" applyFont="1" applyFill="1" applyBorder="1" applyAlignment="1">
      <alignment horizontal="center" vertical="center"/>
    </xf>
    <xf numFmtId="41" fontId="9" fillId="3" borderId="1" xfId="8" applyFont="1" applyFill="1" applyBorder="1" applyAlignment="1">
      <alignment vertical="center"/>
    </xf>
    <xf numFmtId="0" fontId="9" fillId="3" borderId="1" xfId="0" applyFont="1" applyFill="1" applyBorder="1" applyAlignment="1">
      <alignment wrapText="1"/>
    </xf>
    <xf numFmtId="0" fontId="9" fillId="3" borderId="1" xfId="0" applyFont="1" applyFill="1" applyBorder="1" applyAlignment="1">
      <alignment horizontal="center" vertical="center"/>
    </xf>
    <xf numFmtId="0" fontId="9" fillId="3" borderId="1" xfId="0" applyFont="1" applyFill="1" applyBorder="1"/>
    <xf numFmtId="10" fontId="10" fillId="3" borderId="1" xfId="0" applyNumberFormat="1" applyFont="1" applyFill="1" applyBorder="1" applyAlignment="1">
      <alignment horizontal="center" vertical="center"/>
    </xf>
    <xf numFmtId="0" fontId="10" fillId="3" borderId="1" xfId="0" applyFont="1" applyFill="1" applyBorder="1"/>
    <xf numFmtId="164" fontId="9" fillId="3" borderId="1" xfId="1" applyFont="1" applyFill="1" applyBorder="1" applyAlignment="1">
      <alignment horizontal="center" vertical="center"/>
    </xf>
    <xf numFmtId="0" fontId="19" fillId="3" borderId="1" xfId="12" applyFont="1" applyFill="1" applyBorder="1" applyAlignment="1">
      <alignment vertical="center" wrapText="1"/>
    </xf>
    <xf numFmtId="42" fontId="10" fillId="0" borderId="1" xfId="9"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vertical="center"/>
    </xf>
    <xf numFmtId="6" fontId="10" fillId="0" borderId="1" xfId="0" applyNumberFormat="1" applyFont="1" applyFill="1" applyBorder="1" applyAlignment="1">
      <alignment vertical="center"/>
    </xf>
    <xf numFmtId="42" fontId="10" fillId="0" borderId="1" xfId="9" applyFont="1" applyFill="1" applyBorder="1" applyAlignment="1">
      <alignment horizontal="left" vertical="center"/>
    </xf>
    <xf numFmtId="0" fontId="10" fillId="0" borderId="1" xfId="0" applyFont="1" applyFill="1" applyBorder="1" applyAlignment="1">
      <alignment horizontal="left" vertical="center" wrapText="1"/>
    </xf>
    <xf numFmtId="42" fontId="10" fillId="0" borderId="1" xfId="9" applyFont="1" applyFill="1" applyBorder="1" applyAlignment="1">
      <alignment vertical="center" wrapText="1"/>
    </xf>
    <xf numFmtId="167" fontId="10" fillId="0" borderId="1" xfId="1" applyNumberFormat="1" applyFont="1" applyFill="1" applyBorder="1" applyAlignment="1">
      <alignment horizontal="center" vertical="center"/>
    </xf>
    <xf numFmtId="42" fontId="10" fillId="0" borderId="1" xfId="9" applyFont="1" applyFill="1" applyBorder="1" applyAlignment="1">
      <alignment horizontal="center" vertical="center" wrapText="1"/>
    </xf>
    <xf numFmtId="0" fontId="19" fillId="3" borderId="1" xfId="12" applyFont="1" applyFill="1" applyBorder="1" applyAlignment="1">
      <alignment horizontal="center" vertical="center" wrapText="1"/>
    </xf>
    <xf numFmtId="0" fontId="21" fillId="0" borderId="1" xfId="0" applyFont="1" applyBorder="1"/>
    <xf numFmtId="0" fontId="21" fillId="0" borderId="1" xfId="0" applyFont="1" applyBorder="1" applyAlignment="1">
      <alignment wrapText="1"/>
    </xf>
    <xf numFmtId="0" fontId="19" fillId="0" borderId="1" xfId="12" applyFont="1" applyBorder="1" applyAlignment="1">
      <alignment wrapText="1"/>
    </xf>
    <xf numFmtId="172" fontId="10" fillId="3" borderId="1" xfId="0" applyNumberFormat="1" applyFont="1" applyFill="1" applyBorder="1" applyAlignment="1">
      <alignment horizontal="center" vertical="center" wrapText="1"/>
    </xf>
    <xf numFmtId="164" fontId="10" fillId="3" borderId="1" xfId="1" applyFont="1" applyFill="1" applyBorder="1" applyAlignment="1">
      <alignment horizontal="center" vertical="center"/>
    </xf>
    <xf numFmtId="0" fontId="10" fillId="3" borderId="1" xfId="0" applyFont="1" applyFill="1" applyBorder="1" applyAlignment="1">
      <alignment wrapText="1"/>
    </xf>
    <xf numFmtId="170" fontId="10" fillId="3" borderId="2" xfId="0" applyNumberFormat="1" applyFont="1" applyFill="1" applyBorder="1" applyAlignment="1">
      <alignment horizontal="center" vertical="center" wrapText="1"/>
    </xf>
    <xf numFmtId="171" fontId="10" fillId="3" borderId="1" xfId="0" applyNumberFormat="1" applyFont="1" applyFill="1" applyBorder="1" applyAlignment="1">
      <alignment horizontal="center" vertical="center"/>
    </xf>
    <xf numFmtId="6" fontId="10" fillId="3" borderId="1" xfId="0" applyNumberFormat="1" applyFont="1" applyFill="1" applyBorder="1" applyAlignment="1">
      <alignment horizontal="center" vertical="center"/>
    </xf>
    <xf numFmtId="8" fontId="10" fillId="3" borderId="1" xfId="0" applyNumberFormat="1" applyFont="1" applyFill="1" applyBorder="1" applyAlignment="1">
      <alignment horizontal="center" vertical="center"/>
    </xf>
    <xf numFmtId="0" fontId="22" fillId="3" borderId="1" xfId="12" applyFont="1" applyFill="1" applyBorder="1" applyAlignment="1">
      <alignment vertical="center" wrapText="1"/>
    </xf>
    <xf numFmtId="3" fontId="10" fillId="3" borderId="1" xfId="0" applyNumberFormat="1" applyFont="1" applyFill="1" applyBorder="1" applyAlignment="1">
      <alignment horizontal="center" vertical="center" wrapText="1"/>
    </xf>
    <xf numFmtId="0" fontId="19" fillId="0" borderId="0" xfId="12" applyFont="1" applyAlignment="1">
      <alignment vertical="center" wrapText="1"/>
    </xf>
    <xf numFmtId="43" fontId="9" fillId="3" borderId="1" xfId="11"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12" applyFill="1" applyBorder="1" applyAlignment="1">
      <alignment horizontal="center" vertical="center" wrapText="1"/>
    </xf>
    <xf numFmtId="0" fontId="0" fillId="0" borderId="1" xfId="0" applyFont="1" applyFill="1" applyBorder="1" applyAlignment="1">
      <alignment horizontal="center" vertical="center" wrapText="1"/>
    </xf>
    <xf numFmtId="9" fontId="1" fillId="0" borderId="1" xfId="10" applyFont="1" applyFill="1" applyBorder="1" applyAlignment="1">
      <alignment horizontal="center" vertical="center"/>
    </xf>
    <xf numFmtId="173" fontId="1" fillId="0" borderId="1" xfId="6" applyNumberFormat="1" applyFont="1" applyFill="1" applyBorder="1" applyAlignment="1">
      <alignment horizontal="center" vertical="center"/>
    </xf>
    <xf numFmtId="0" fontId="0" fillId="0" borderId="1" xfId="0" applyFill="1" applyBorder="1" applyAlignment="1">
      <alignment horizontal="center" vertical="center" wrapText="1"/>
    </xf>
    <xf numFmtId="9" fontId="5" fillId="0" borderId="1" xfId="10" applyFont="1" applyFill="1" applyBorder="1" applyAlignment="1">
      <alignment horizontal="center" vertical="center"/>
    </xf>
    <xf numFmtId="173" fontId="0" fillId="0" borderId="1" xfId="6" applyNumberFormat="1" applyFont="1" applyFill="1" applyBorder="1" applyAlignment="1">
      <alignment horizontal="center" vertical="center"/>
    </xf>
    <xf numFmtId="0" fontId="0"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xf numFmtId="0" fontId="5" fillId="3" borderId="1" xfId="0" applyFont="1" applyFill="1" applyBorder="1" applyAlignment="1">
      <alignment horizontal="center" vertical="center" wrapText="1"/>
    </xf>
    <xf numFmtId="167" fontId="10" fillId="3"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 fillId="3" borderId="1" xfId="0" applyFont="1" applyFill="1" applyBorder="1" applyAlignment="1">
      <alignment vertical="center"/>
    </xf>
    <xf numFmtId="9" fontId="5" fillId="3" borderId="1" xfId="0" applyNumberFormat="1" applyFont="1" applyFill="1" applyBorder="1" applyAlignment="1">
      <alignment vertical="center"/>
    </xf>
    <xf numFmtId="9" fontId="5"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17" fillId="9" borderId="12" xfId="0" applyFont="1" applyFill="1" applyBorder="1" applyAlignment="1">
      <alignment horizontal="center" vertical="center"/>
    </xf>
    <xf numFmtId="42" fontId="17" fillId="9" borderId="13" xfId="9" applyFont="1" applyFill="1" applyBorder="1" applyAlignment="1">
      <alignment horizontal="center" vertical="center"/>
    </xf>
    <xf numFmtId="0" fontId="17" fillId="9" borderId="13" xfId="0" applyFont="1" applyFill="1" applyBorder="1" applyAlignment="1">
      <alignment horizontal="center" vertical="center"/>
    </xf>
    <xf numFmtId="0" fontId="17" fillId="9" borderId="1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cellXfs>
  <cellStyles count="13">
    <cellStyle name="BodyStyle 2" xfId="5" xr:uid="{00000000-0005-0000-0000-000000000000}"/>
    <cellStyle name="Hipervínculo" xfId="12" builtinId="8"/>
    <cellStyle name="Millares" xfId="11" builtinId="3"/>
    <cellStyle name="Millares [0]" xfId="8" builtinId="6"/>
    <cellStyle name="Millares [0] 2" xfId="3" xr:uid="{00000000-0005-0000-0000-000002000000}"/>
    <cellStyle name="Millares 2" xfId="2" xr:uid="{00000000-0005-0000-0000-000003000000}"/>
    <cellStyle name="Millares 3" xfId="7" xr:uid="{00000000-0005-0000-0000-000004000000}"/>
    <cellStyle name="Moneda" xfId="1" builtinId="4"/>
    <cellStyle name="Moneda [0]" xfId="9" builtinId="7"/>
    <cellStyle name="Moneda 2" xfId="6" xr:uid="{00000000-0005-0000-0000-000007000000}"/>
    <cellStyle name="Normal" xfId="0" builtinId="0"/>
    <cellStyle name="Normal 2" xfId="4" xr:uid="{00000000-0005-0000-0000-000009000000}"/>
    <cellStyle name="Porcentaje" xfId="10" builtinId="5"/>
  </cellStyles>
  <dxfs count="0"/>
  <tableStyles count="0" defaultTableStyle="TableStyleMedium2" defaultPivotStyle="PivotStyleLight16"/>
  <colors>
    <mruColors>
      <color rgb="FFFFE9A3"/>
      <color rgb="FFFF6699"/>
      <color rgb="FFFF5050"/>
      <color rgb="FFFF0066"/>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1558383</xdr:colOff>
      <xdr:row>3</xdr:row>
      <xdr:rowOff>425526</xdr:rowOff>
    </xdr:from>
    <xdr:to>
      <xdr:col>21</xdr:col>
      <xdr:colOff>2830287</xdr:colOff>
      <xdr:row>3</xdr:row>
      <xdr:rowOff>1419678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70508" y="1139901"/>
          <a:ext cx="5240654" cy="994152"/>
        </a:xfrm>
        <a:prstGeom prst="rect">
          <a:avLst/>
        </a:prstGeom>
      </xdr:spPr>
    </xdr:pic>
    <xdr:clientData/>
  </xdr:twoCellAnchor>
  <xdr:twoCellAnchor editAs="oneCell">
    <xdr:from>
      <xdr:col>0</xdr:col>
      <xdr:colOff>65767</xdr:colOff>
      <xdr:row>3</xdr:row>
      <xdr:rowOff>47624</xdr:rowOff>
    </xdr:from>
    <xdr:to>
      <xdr:col>3</xdr:col>
      <xdr:colOff>1870982</xdr:colOff>
      <xdr:row>3</xdr:row>
      <xdr:rowOff>1465035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67" y="761999"/>
          <a:ext cx="5678715" cy="14174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aramireza\Downloads\ConsolidadoFormatoPA_2020(30Dic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dra\Desktop\Desktop\PLAN%20DE%20ACCI&#211;N%202021\CI\PLAN%20DE%20ACCI&#211;N%202021%20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PlanAcción"/>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sf.gov.co/transparencia/presupuesto/informacion-financiera/estados-financieros" TargetMode="External"/><Relationship Id="rId13" Type="http://schemas.openxmlformats.org/officeDocument/2006/relationships/drawing" Target="../drawings/drawing1.xml"/><Relationship Id="rId3" Type="http://schemas.openxmlformats.org/officeDocument/2006/relationships/hyperlink" Target="https://www.ssf.gov.co/informes-de-satisfacci%C3%B3n" TargetMode="External"/><Relationship Id="rId7" Type="http://schemas.openxmlformats.org/officeDocument/2006/relationships/hyperlink" Target="https://www.facebook.com/SuperSubsidio/videos/217441830246317/" TargetMode="External"/><Relationship Id="rId12" Type="http://schemas.openxmlformats.org/officeDocument/2006/relationships/printerSettings" Target="../printerSettings/printerSettings1.bin"/><Relationship Id="rId2" Type="http://schemas.openxmlformats.org/officeDocument/2006/relationships/hyperlink" Target="https://www.ssf.gov.co/atencion-al-ciudadano/comite-de-atencion-e-interaccion-con-el-ciudadano/actas" TargetMode="External"/><Relationship Id="rId1" Type="http://schemas.openxmlformats.org/officeDocument/2006/relationships/hyperlink" Target="https://www.ssf.gov.co/transparencia/instrumentos-de-gestion-e-informacion-publica/informe-de-peticiones-quejas-reclamos-denuncias-y-solicitudes-de-acceso-a-la-informacion/informes-de-pqrs" TargetMode="External"/><Relationship Id="rId6" Type="http://schemas.openxmlformats.org/officeDocument/2006/relationships/hyperlink" Target="https://onedrive.live.com/?authkey=%21ADW%2DBqwoEEzgniw&amp;id=9F37A7B036AFE6C0%211018057&amp;cid=9F37A7B036AFE6C0" TargetMode="External"/><Relationship Id="rId11" Type="http://schemas.openxmlformats.org/officeDocument/2006/relationships/hyperlink" Target="https://www.ssf.gov.co/transparencia/planeacion/politicas-lineamientos-y-manuales/planes/plan-anual-de-adquisiciones/seguimiento-al-plan-anual-de-adquisiciones" TargetMode="External"/><Relationship Id="rId5" Type="http://schemas.openxmlformats.org/officeDocument/2006/relationships/hyperlink" Target="https://powerva.microsoft.com/canvas?cci_bot_id=0237b252-5625-4a75-84de-583ca22e7cf0&amp;cci_tenant_id=a9a60444-1997-4476-bbcc-dc5ac6cb2b70" TargetMode="External"/><Relationship Id="rId10" Type="http://schemas.openxmlformats.org/officeDocument/2006/relationships/hyperlink" Target="https://www.ssf.gov.co/web/guest/transparencia/normatividad/sujetos-obligados-del-orden-nacional/resoluciones" TargetMode="External"/><Relationship Id="rId4" Type="http://schemas.openxmlformats.org/officeDocument/2006/relationships/hyperlink" Target="https://www.ssf.gov.co/c%C3%A1psulas-ciudadanas" TargetMode="External"/><Relationship Id="rId9" Type="http://schemas.openxmlformats.org/officeDocument/2006/relationships/hyperlink" Target="https://www.ssf.gov.co/transparencia/presupuesto/ejecucion-presupuestal-historica-anual/presupuesto-de-gasto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6" tint="0.39997558519241921"/>
  </sheetPr>
  <dimension ref="A1:AA117"/>
  <sheetViews>
    <sheetView showGridLines="0" tabSelected="1" topLeftCell="H4" zoomScale="60" zoomScaleNormal="60" workbookViewId="0">
      <pane ySplit="4" topLeftCell="A10" activePane="bottomLeft" state="frozen"/>
      <selection activeCell="O4" sqref="O4"/>
      <selection pane="bottomLeft" activeCell="J10" sqref="J10"/>
    </sheetView>
  </sheetViews>
  <sheetFormatPr baseColWidth="10" defaultColWidth="11.453125" defaultRowHeight="14.5" outlineLevelCol="1" x14ac:dyDescent="0.35"/>
  <cols>
    <col min="1" max="1" width="9.7265625" style="21" customWidth="1"/>
    <col min="2" max="2" width="33.7265625" style="21" customWidth="1" outlineLevel="1"/>
    <col min="3" max="3" width="14.453125" style="21" customWidth="1" outlineLevel="1"/>
    <col min="4" max="5" width="33.7265625" style="21" customWidth="1" outlineLevel="1"/>
    <col min="6" max="6" width="34.26953125" style="21" customWidth="1" outlineLevel="1"/>
    <col min="7" max="7" width="33.7265625" style="21" customWidth="1" outlineLevel="1"/>
    <col min="8" max="10" width="33.7265625" style="21" customWidth="1"/>
    <col min="11" max="11" width="20.81640625" style="22" bestFit="1" customWidth="1"/>
    <col min="12" max="12" width="24.7265625" style="22" bestFit="1" customWidth="1"/>
    <col min="13" max="14" width="33.7265625" style="24" customWidth="1"/>
    <col min="15" max="15" width="20.7265625" style="21" customWidth="1"/>
    <col min="16" max="16" width="20.7265625" style="22" customWidth="1"/>
    <col min="17" max="17" width="20.7265625" style="21" customWidth="1"/>
    <col min="18" max="18" width="33.7265625" style="21" customWidth="1"/>
    <col min="19" max="19" width="19.7265625" style="21" customWidth="1"/>
    <col min="20" max="20" width="33.7265625" style="21" customWidth="1"/>
    <col min="21" max="21" width="25.7265625" style="28" customWidth="1"/>
    <col min="22" max="22" width="46.7265625" style="21" customWidth="1"/>
    <col min="23" max="23" width="108.54296875" style="21" customWidth="1"/>
    <col min="24" max="24" width="46.1796875" style="21" customWidth="1"/>
    <col min="25" max="25" width="37.7265625" style="21" customWidth="1"/>
    <col min="26" max="26" width="58.54296875" style="21" customWidth="1"/>
    <col min="27" max="27" width="35.1796875" style="21" customWidth="1"/>
    <col min="28" max="16384" width="11.453125" style="21"/>
  </cols>
  <sheetData>
    <row r="1" spans="1:27" x14ac:dyDescent="0.35">
      <c r="A1" s="19"/>
      <c r="B1" s="19"/>
      <c r="C1" s="19"/>
      <c r="D1" s="19"/>
      <c r="E1" s="19"/>
      <c r="F1" s="19"/>
      <c r="G1" s="19"/>
      <c r="H1" s="19"/>
      <c r="I1" s="19"/>
      <c r="J1" s="19"/>
      <c r="K1" s="20"/>
      <c r="L1" s="20"/>
      <c r="M1" s="23"/>
      <c r="N1" s="23"/>
      <c r="O1" s="19"/>
      <c r="P1" s="20"/>
      <c r="Q1" s="19"/>
      <c r="R1" s="19"/>
      <c r="S1" s="19"/>
      <c r="T1" s="19"/>
      <c r="U1" s="27"/>
      <c r="V1" s="19"/>
    </row>
    <row r="2" spans="1:27" ht="26" x14ac:dyDescent="0.35">
      <c r="A2" s="154" t="s">
        <v>222</v>
      </c>
      <c r="B2" s="155"/>
      <c r="C2" s="155"/>
      <c r="D2" s="155"/>
      <c r="E2" s="155"/>
      <c r="F2" s="155"/>
      <c r="G2" s="155"/>
      <c r="H2" s="155"/>
      <c r="I2" s="155"/>
      <c r="J2" s="155"/>
      <c r="K2" s="155"/>
      <c r="L2" s="155"/>
      <c r="M2" s="154"/>
      <c r="N2" s="154"/>
      <c r="O2" s="155"/>
      <c r="P2" s="155"/>
      <c r="Q2" s="155"/>
      <c r="R2" s="155"/>
      <c r="S2" s="155"/>
      <c r="T2" s="155"/>
      <c r="U2" s="155"/>
      <c r="V2" s="155"/>
    </row>
    <row r="4" spans="1:27" ht="127.5" customHeight="1" x14ac:dyDescent="0.35">
      <c r="A4" s="21" t="s">
        <v>220</v>
      </c>
      <c r="E4" s="171" t="s">
        <v>542</v>
      </c>
      <c r="F4" s="172"/>
      <c r="G4" s="172"/>
      <c r="H4" s="172"/>
      <c r="I4" s="172"/>
      <c r="J4" s="172"/>
      <c r="K4" s="172"/>
      <c r="L4" s="172"/>
      <c r="M4" s="172"/>
      <c r="N4" s="172"/>
      <c r="O4" s="172"/>
      <c r="P4" s="172"/>
      <c r="Q4" s="172"/>
      <c r="R4" s="172"/>
      <c r="S4" s="172"/>
      <c r="T4" s="25"/>
      <c r="V4" s="26"/>
    </row>
    <row r="5" spans="1:27" ht="26.5" thickBot="1" x14ac:dyDescent="0.4">
      <c r="A5" s="40" t="s">
        <v>616</v>
      </c>
      <c r="E5" s="31"/>
      <c r="F5" s="32"/>
      <c r="G5" s="32"/>
      <c r="H5" s="32"/>
      <c r="I5" s="32"/>
      <c r="J5" s="32"/>
      <c r="K5" s="32"/>
      <c r="L5" s="32"/>
      <c r="M5" s="32"/>
      <c r="N5" s="32"/>
      <c r="O5" s="32"/>
      <c r="P5" s="32"/>
      <c r="Q5" s="32"/>
      <c r="R5" s="32"/>
      <c r="S5" s="32"/>
      <c r="T5" s="25"/>
      <c r="V5" s="26"/>
    </row>
    <row r="6" spans="1:27" ht="16" thickBot="1" x14ac:dyDescent="0.4">
      <c r="A6" s="162" t="s">
        <v>144</v>
      </c>
      <c r="B6" s="156" t="s">
        <v>224</v>
      </c>
      <c r="C6" s="157"/>
      <c r="D6" s="157"/>
      <c r="E6" s="157"/>
      <c r="F6" s="157"/>
      <c r="G6" s="158"/>
      <c r="H6" s="168" t="s">
        <v>225</v>
      </c>
      <c r="I6" s="169"/>
      <c r="J6" s="169"/>
      <c r="K6" s="169"/>
      <c r="L6" s="169"/>
      <c r="M6" s="170"/>
      <c r="N6" s="159" t="s">
        <v>226</v>
      </c>
      <c r="O6" s="160"/>
      <c r="P6" s="160"/>
      <c r="Q6" s="160"/>
      <c r="R6" s="160"/>
      <c r="S6" s="161"/>
      <c r="T6" s="166" t="s">
        <v>221</v>
      </c>
      <c r="U6" s="167"/>
      <c r="V6" s="164" t="s">
        <v>0</v>
      </c>
      <c r="W6" s="150" t="s">
        <v>627</v>
      </c>
      <c r="X6" s="151"/>
      <c r="Y6" s="152"/>
      <c r="Z6" s="152"/>
      <c r="AA6" s="153"/>
    </row>
    <row r="7" spans="1:27" ht="47" thickBot="1" x14ac:dyDescent="0.4">
      <c r="A7" s="163"/>
      <c r="B7" s="38" t="s">
        <v>51</v>
      </c>
      <c r="C7" s="39" t="s">
        <v>139</v>
      </c>
      <c r="D7" s="39" t="s">
        <v>28</v>
      </c>
      <c r="E7" s="39" t="s">
        <v>142</v>
      </c>
      <c r="F7" s="39" t="s">
        <v>52</v>
      </c>
      <c r="G7" s="39" t="s">
        <v>223</v>
      </c>
      <c r="H7" s="36" t="s">
        <v>581</v>
      </c>
      <c r="I7" s="37" t="s">
        <v>580</v>
      </c>
      <c r="J7" s="37" t="s">
        <v>160</v>
      </c>
      <c r="K7" s="36" t="s">
        <v>158</v>
      </c>
      <c r="L7" s="36" t="s">
        <v>159</v>
      </c>
      <c r="M7" s="36" t="s">
        <v>162</v>
      </c>
      <c r="N7" s="35" t="s">
        <v>161</v>
      </c>
      <c r="O7" s="35" t="s">
        <v>1</v>
      </c>
      <c r="P7" s="35" t="s">
        <v>200</v>
      </c>
      <c r="Q7" s="35" t="s">
        <v>199</v>
      </c>
      <c r="R7" s="35" t="s">
        <v>164</v>
      </c>
      <c r="S7" s="35" t="s">
        <v>149</v>
      </c>
      <c r="T7" s="33" t="s">
        <v>140</v>
      </c>
      <c r="U7" s="34" t="s">
        <v>167</v>
      </c>
      <c r="V7" s="165"/>
      <c r="W7" s="92" t="s">
        <v>622</v>
      </c>
      <c r="X7" s="93" t="s">
        <v>623</v>
      </c>
      <c r="Y7" s="93" t="s">
        <v>624</v>
      </c>
      <c r="Z7" s="92" t="s">
        <v>625</v>
      </c>
      <c r="AA7" s="92" t="s">
        <v>626</v>
      </c>
    </row>
    <row r="8" spans="1:27" s="30" customFormat="1" ht="126" x14ac:dyDescent="0.35">
      <c r="A8" s="57">
        <v>1</v>
      </c>
      <c r="B8" s="55" t="s">
        <v>184</v>
      </c>
      <c r="C8" s="58" t="s">
        <v>109</v>
      </c>
      <c r="D8" s="55"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55" t="s">
        <v>178</v>
      </c>
      <c r="F8" s="55" t="s">
        <v>66</v>
      </c>
      <c r="G8" s="59" t="s">
        <v>47</v>
      </c>
      <c r="H8" s="55" t="s">
        <v>54</v>
      </c>
      <c r="I8" s="55" t="s">
        <v>3</v>
      </c>
      <c r="J8" s="55" t="s">
        <v>595</v>
      </c>
      <c r="K8" s="60">
        <v>44216</v>
      </c>
      <c r="L8" s="60">
        <v>44550</v>
      </c>
      <c r="M8" s="55" t="s">
        <v>596</v>
      </c>
      <c r="N8" s="55" t="s">
        <v>168</v>
      </c>
      <c r="O8" s="58" t="s">
        <v>169</v>
      </c>
      <c r="P8" s="57">
        <v>1</v>
      </c>
      <c r="Q8" s="58" t="s">
        <v>145</v>
      </c>
      <c r="R8" s="55" t="s">
        <v>170</v>
      </c>
      <c r="S8" s="58" t="s">
        <v>152</v>
      </c>
      <c r="T8" s="55" t="s">
        <v>166</v>
      </c>
      <c r="U8" s="61">
        <v>80000000</v>
      </c>
      <c r="V8" s="55" t="s">
        <v>219</v>
      </c>
      <c r="W8" s="95" t="s">
        <v>633</v>
      </c>
      <c r="X8" s="96" t="s">
        <v>53</v>
      </c>
      <c r="Y8" s="97">
        <v>15980000</v>
      </c>
      <c r="Z8" s="88" t="s">
        <v>631</v>
      </c>
      <c r="AA8" s="44" t="s">
        <v>632</v>
      </c>
    </row>
    <row r="9" spans="1:27" s="30" customFormat="1" ht="189" customHeight="1" x14ac:dyDescent="0.35">
      <c r="A9" s="49">
        <v>2</v>
      </c>
      <c r="B9" s="48" t="s">
        <v>184</v>
      </c>
      <c r="C9" s="52" t="s">
        <v>109</v>
      </c>
      <c r="D9" s="48" t="str">
        <f>IFERROR(+VLOOKUP($C9,Objetivos!$B$2:$C$5,2,FALSE),"")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48" t="s">
        <v>178</v>
      </c>
      <c r="F9" s="48" t="s">
        <v>66</v>
      </c>
      <c r="G9" s="48" t="s">
        <v>34</v>
      </c>
      <c r="H9" s="48" t="s">
        <v>54</v>
      </c>
      <c r="I9" s="48" t="s">
        <v>3</v>
      </c>
      <c r="J9" s="48" t="s">
        <v>597</v>
      </c>
      <c r="K9" s="62">
        <v>44216</v>
      </c>
      <c r="L9" s="62">
        <v>44550</v>
      </c>
      <c r="M9" s="48" t="s">
        <v>204</v>
      </c>
      <c r="N9" s="48" t="s">
        <v>203</v>
      </c>
      <c r="O9" s="48" t="s">
        <v>169</v>
      </c>
      <c r="P9" s="47">
        <v>1</v>
      </c>
      <c r="Q9" s="48" t="s">
        <v>146</v>
      </c>
      <c r="R9" s="48" t="s">
        <v>171</v>
      </c>
      <c r="S9" s="48" t="s">
        <v>152</v>
      </c>
      <c r="T9" s="48" t="s">
        <v>166</v>
      </c>
      <c r="U9" s="56">
        <v>80000000</v>
      </c>
      <c r="V9" s="48" t="s">
        <v>97</v>
      </c>
      <c r="W9" s="95" t="s">
        <v>638</v>
      </c>
      <c r="X9" s="96" t="s">
        <v>53</v>
      </c>
      <c r="Y9" s="97">
        <v>23500007</v>
      </c>
      <c r="Z9" s="88" t="s">
        <v>639</v>
      </c>
      <c r="AA9" s="44" t="s">
        <v>640</v>
      </c>
    </row>
    <row r="10" spans="1:27" s="30" customFormat="1" ht="126" x14ac:dyDescent="0.35">
      <c r="A10" s="57">
        <v>3</v>
      </c>
      <c r="B10" s="48" t="s">
        <v>184</v>
      </c>
      <c r="C10" s="52" t="s">
        <v>109</v>
      </c>
      <c r="D10" s="48"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48" t="s">
        <v>178</v>
      </c>
      <c r="F10" s="48" t="s">
        <v>66</v>
      </c>
      <c r="G10" s="48" t="s">
        <v>31</v>
      </c>
      <c r="H10" s="48" t="s">
        <v>54</v>
      </c>
      <c r="I10" s="48" t="s">
        <v>3</v>
      </c>
      <c r="J10" s="48" t="s">
        <v>598</v>
      </c>
      <c r="K10" s="62">
        <v>44198</v>
      </c>
      <c r="L10" s="62">
        <v>44561</v>
      </c>
      <c r="M10" s="48" t="s">
        <v>207</v>
      </c>
      <c r="N10" s="48" t="s">
        <v>208</v>
      </c>
      <c r="O10" s="48" t="s">
        <v>163</v>
      </c>
      <c r="P10" s="54">
        <v>1</v>
      </c>
      <c r="Q10" s="48" t="s">
        <v>146</v>
      </c>
      <c r="R10" s="48" t="s">
        <v>201</v>
      </c>
      <c r="S10" s="48" t="s">
        <v>157</v>
      </c>
      <c r="T10" s="48" t="s">
        <v>165</v>
      </c>
      <c r="U10" s="56">
        <v>0</v>
      </c>
      <c r="V10" s="48" t="s">
        <v>97</v>
      </c>
      <c r="W10" s="95" t="s">
        <v>647</v>
      </c>
      <c r="X10" s="45">
        <v>1</v>
      </c>
      <c r="Y10" s="44" t="s">
        <v>53</v>
      </c>
      <c r="Z10" s="43" t="s">
        <v>641</v>
      </c>
      <c r="AA10" s="43" t="s">
        <v>642</v>
      </c>
    </row>
    <row r="11" spans="1:27" s="30" customFormat="1" ht="126" x14ac:dyDescent="0.35">
      <c r="A11" s="49">
        <v>4</v>
      </c>
      <c r="B11" s="48" t="s">
        <v>184</v>
      </c>
      <c r="C11" s="52" t="s">
        <v>109</v>
      </c>
      <c r="D11" s="48"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48" t="s">
        <v>178</v>
      </c>
      <c r="F11" s="48" t="s">
        <v>66</v>
      </c>
      <c r="G11" s="48" t="s">
        <v>31</v>
      </c>
      <c r="H11" s="48" t="s">
        <v>54</v>
      </c>
      <c r="I11" s="48" t="s">
        <v>3</v>
      </c>
      <c r="J11" s="48" t="s">
        <v>599</v>
      </c>
      <c r="K11" s="62">
        <v>44228</v>
      </c>
      <c r="L11" s="62">
        <v>44377</v>
      </c>
      <c r="M11" s="48" t="s">
        <v>172</v>
      </c>
      <c r="N11" s="48" t="s">
        <v>240</v>
      </c>
      <c r="O11" s="48" t="s">
        <v>169</v>
      </c>
      <c r="P11" s="47">
        <v>1</v>
      </c>
      <c r="Q11" s="48" t="s">
        <v>146</v>
      </c>
      <c r="R11" s="48" t="s">
        <v>173</v>
      </c>
      <c r="S11" s="48" t="s">
        <v>150</v>
      </c>
      <c r="T11" s="48" t="s">
        <v>165</v>
      </c>
      <c r="U11" s="56">
        <v>0</v>
      </c>
      <c r="V11" s="48" t="s">
        <v>53</v>
      </c>
      <c r="W11" s="95" t="s">
        <v>643</v>
      </c>
      <c r="X11" s="99">
        <v>1</v>
      </c>
      <c r="Y11" s="44" t="s">
        <v>53</v>
      </c>
      <c r="Z11" s="100"/>
      <c r="AA11" s="100"/>
    </row>
    <row r="12" spans="1:27" s="30" customFormat="1" ht="359.25" customHeight="1" x14ac:dyDescent="0.35">
      <c r="A12" s="57">
        <v>5</v>
      </c>
      <c r="B12" s="48" t="s">
        <v>184</v>
      </c>
      <c r="C12" s="52" t="s">
        <v>109</v>
      </c>
      <c r="D12" s="48"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48" t="s">
        <v>178</v>
      </c>
      <c r="F12" s="48" t="s">
        <v>68</v>
      </c>
      <c r="G12" s="48" t="s">
        <v>38</v>
      </c>
      <c r="H12" s="48" t="s">
        <v>54</v>
      </c>
      <c r="I12" s="48" t="s">
        <v>3</v>
      </c>
      <c r="J12" s="48" t="s">
        <v>600</v>
      </c>
      <c r="K12" s="62">
        <v>44216</v>
      </c>
      <c r="L12" s="62">
        <v>44550</v>
      </c>
      <c r="M12" s="48" t="s">
        <v>241</v>
      </c>
      <c r="N12" s="48" t="s">
        <v>242</v>
      </c>
      <c r="O12" s="48" t="s">
        <v>169</v>
      </c>
      <c r="P12" s="47">
        <v>1</v>
      </c>
      <c r="Q12" s="48" t="s">
        <v>146</v>
      </c>
      <c r="R12" s="48" t="s">
        <v>227</v>
      </c>
      <c r="S12" s="48" t="s">
        <v>152</v>
      </c>
      <c r="T12" s="48" t="s">
        <v>166</v>
      </c>
      <c r="U12" s="56">
        <f>88000000+6995644+88000000</f>
        <v>182995644</v>
      </c>
      <c r="V12" s="48" t="s">
        <v>213</v>
      </c>
      <c r="W12" s="95" t="s">
        <v>644</v>
      </c>
      <c r="X12" s="101" t="s">
        <v>53</v>
      </c>
      <c r="Y12" s="100"/>
      <c r="Z12" s="44" t="s">
        <v>645</v>
      </c>
      <c r="AA12" s="99" t="s">
        <v>646</v>
      </c>
    </row>
    <row r="13" spans="1:27" s="18" customFormat="1" ht="126" x14ac:dyDescent="0.35">
      <c r="A13" s="49">
        <v>6</v>
      </c>
      <c r="B13" s="48" t="s">
        <v>184</v>
      </c>
      <c r="C13" s="53" t="s">
        <v>109</v>
      </c>
      <c r="D13" s="51"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51" t="s">
        <v>178</v>
      </c>
      <c r="F13" s="51" t="s">
        <v>68</v>
      </c>
      <c r="G13" s="51" t="s">
        <v>47</v>
      </c>
      <c r="H13" s="48" t="s">
        <v>54</v>
      </c>
      <c r="I13" s="51" t="s">
        <v>3</v>
      </c>
      <c r="J13" s="51" t="s">
        <v>601</v>
      </c>
      <c r="K13" s="62">
        <v>44198</v>
      </c>
      <c r="L13" s="62">
        <v>44561</v>
      </c>
      <c r="M13" s="51" t="s">
        <v>209</v>
      </c>
      <c r="N13" s="51" t="s">
        <v>210</v>
      </c>
      <c r="O13" s="51" t="s">
        <v>169</v>
      </c>
      <c r="P13" s="47">
        <v>1</v>
      </c>
      <c r="Q13" s="51" t="s">
        <v>146</v>
      </c>
      <c r="R13" s="51" t="s">
        <v>211</v>
      </c>
      <c r="S13" s="51" t="s">
        <v>152</v>
      </c>
      <c r="T13" s="48" t="s">
        <v>165</v>
      </c>
      <c r="U13" s="56">
        <v>0</v>
      </c>
      <c r="V13" s="48" t="s">
        <v>217</v>
      </c>
      <c r="W13" s="95" t="s">
        <v>634</v>
      </c>
      <c r="X13" s="101" t="s">
        <v>53</v>
      </c>
      <c r="Y13" s="49" t="s">
        <v>636</v>
      </c>
      <c r="Z13" s="51" t="s">
        <v>635</v>
      </c>
      <c r="AA13" s="51" t="s">
        <v>632</v>
      </c>
    </row>
    <row r="14" spans="1:27" s="30" customFormat="1" ht="126" x14ac:dyDescent="0.35">
      <c r="A14" s="57">
        <v>7</v>
      </c>
      <c r="B14" s="48" t="s">
        <v>184</v>
      </c>
      <c r="C14" s="52" t="s">
        <v>109</v>
      </c>
      <c r="D14" s="48"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48" t="s">
        <v>178</v>
      </c>
      <c r="F14" s="48" t="s">
        <v>85</v>
      </c>
      <c r="G14" s="48" t="s">
        <v>48</v>
      </c>
      <c r="H14" s="48" t="s">
        <v>54</v>
      </c>
      <c r="I14" s="48" t="s">
        <v>3</v>
      </c>
      <c r="J14" s="48" t="s">
        <v>602</v>
      </c>
      <c r="K14" s="62">
        <v>44198</v>
      </c>
      <c r="L14" s="62">
        <v>44561</v>
      </c>
      <c r="M14" s="48" t="s">
        <v>206</v>
      </c>
      <c r="N14" s="48" t="s">
        <v>212</v>
      </c>
      <c r="O14" s="48" t="s">
        <v>169</v>
      </c>
      <c r="P14" s="47">
        <v>1</v>
      </c>
      <c r="Q14" s="48" t="s">
        <v>145</v>
      </c>
      <c r="R14" s="48" t="s">
        <v>205</v>
      </c>
      <c r="S14" s="48" t="s">
        <v>152</v>
      </c>
      <c r="T14" s="48" t="s">
        <v>165</v>
      </c>
      <c r="U14" s="56">
        <v>0</v>
      </c>
      <c r="V14" s="48" t="s">
        <v>218</v>
      </c>
      <c r="W14" s="95" t="s">
        <v>628</v>
      </c>
      <c r="X14" s="101" t="s">
        <v>53</v>
      </c>
      <c r="Y14" s="101" t="s">
        <v>53</v>
      </c>
      <c r="Z14" s="46" t="s">
        <v>629</v>
      </c>
      <c r="AA14" s="88" t="s">
        <v>630</v>
      </c>
    </row>
    <row r="15" spans="1:27" s="17" customFormat="1" ht="405.75" customHeight="1" x14ac:dyDescent="0.35">
      <c r="A15" s="49">
        <v>8</v>
      </c>
      <c r="B15" s="48" t="s">
        <v>184</v>
      </c>
      <c r="C15" s="52" t="s">
        <v>109</v>
      </c>
      <c r="D15" s="48" t="s">
        <v>81</v>
      </c>
      <c r="E15" s="48" t="s">
        <v>178</v>
      </c>
      <c r="F15" s="48" t="s">
        <v>68</v>
      </c>
      <c r="G15" s="48" t="s">
        <v>34</v>
      </c>
      <c r="H15" s="48" t="s">
        <v>54</v>
      </c>
      <c r="I15" s="48" t="s">
        <v>3</v>
      </c>
      <c r="J15" s="48" t="s">
        <v>603</v>
      </c>
      <c r="K15" s="62">
        <v>44198</v>
      </c>
      <c r="L15" s="62">
        <v>44560</v>
      </c>
      <c r="M15" s="48" t="s">
        <v>214</v>
      </c>
      <c r="N15" s="48" t="s">
        <v>215</v>
      </c>
      <c r="O15" s="48" t="s">
        <v>163</v>
      </c>
      <c r="P15" s="54">
        <v>1</v>
      </c>
      <c r="Q15" s="48" t="s">
        <v>146</v>
      </c>
      <c r="R15" s="48" t="s">
        <v>216</v>
      </c>
      <c r="S15" s="48" t="s">
        <v>151</v>
      </c>
      <c r="T15" s="48" t="s">
        <v>141</v>
      </c>
      <c r="U15" s="56" t="s">
        <v>53</v>
      </c>
      <c r="V15" s="48" t="s">
        <v>213</v>
      </c>
      <c r="W15" s="95" t="s">
        <v>655</v>
      </c>
      <c r="X15" s="101">
        <v>0.25</v>
      </c>
      <c r="Y15" s="102"/>
      <c r="Z15" s="46" t="s">
        <v>656</v>
      </c>
      <c r="AA15" s="102"/>
    </row>
    <row r="16" spans="1:27" s="30" customFormat="1" ht="308" x14ac:dyDescent="0.35">
      <c r="A16" s="57">
        <v>9</v>
      </c>
      <c r="B16" s="48" t="s">
        <v>184</v>
      </c>
      <c r="C16" s="52" t="s">
        <v>109</v>
      </c>
      <c r="D16" s="48"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48" t="s">
        <v>178</v>
      </c>
      <c r="F16" s="48" t="s">
        <v>86</v>
      </c>
      <c r="G16" s="48" t="s">
        <v>42</v>
      </c>
      <c r="H16" s="48" t="s">
        <v>54</v>
      </c>
      <c r="I16" s="48" t="s">
        <v>3</v>
      </c>
      <c r="J16" s="48" t="s">
        <v>243</v>
      </c>
      <c r="K16" s="62">
        <v>44287</v>
      </c>
      <c r="L16" s="62">
        <v>44561</v>
      </c>
      <c r="M16" s="48" t="s">
        <v>228</v>
      </c>
      <c r="N16" s="48" t="s">
        <v>230</v>
      </c>
      <c r="O16" s="48" t="s">
        <v>169</v>
      </c>
      <c r="P16" s="47">
        <v>2</v>
      </c>
      <c r="Q16" s="48" t="s">
        <v>146</v>
      </c>
      <c r="R16" s="48" t="s">
        <v>229</v>
      </c>
      <c r="S16" s="48" t="s">
        <v>150</v>
      </c>
      <c r="T16" s="48" t="s">
        <v>166</v>
      </c>
      <c r="U16" s="56">
        <v>80000000</v>
      </c>
      <c r="V16" s="48" t="s">
        <v>213</v>
      </c>
      <c r="W16" s="95" t="s">
        <v>860</v>
      </c>
      <c r="X16" s="101" t="s">
        <v>53</v>
      </c>
      <c r="Y16" s="137" t="s">
        <v>861</v>
      </c>
      <c r="Z16" s="101" t="s">
        <v>657</v>
      </c>
      <c r="AA16" s="101" t="s">
        <v>862</v>
      </c>
    </row>
    <row r="17" spans="1:27" s="30" customFormat="1" ht="409.5" x14ac:dyDescent="0.35">
      <c r="A17" s="49">
        <v>10</v>
      </c>
      <c r="B17" s="48" t="s">
        <v>184</v>
      </c>
      <c r="C17" s="52" t="s">
        <v>109</v>
      </c>
      <c r="D17" s="48"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48" t="s">
        <v>178</v>
      </c>
      <c r="F17" s="48" t="s">
        <v>87</v>
      </c>
      <c r="G17" s="48" t="s">
        <v>35</v>
      </c>
      <c r="H17" s="48" t="s">
        <v>54</v>
      </c>
      <c r="I17" s="48" t="s">
        <v>3</v>
      </c>
      <c r="J17" s="48" t="s">
        <v>604</v>
      </c>
      <c r="K17" s="62">
        <v>44216</v>
      </c>
      <c r="L17" s="62">
        <v>44550</v>
      </c>
      <c r="M17" s="48" t="s">
        <v>245</v>
      </c>
      <c r="N17" s="48" t="s">
        <v>231</v>
      </c>
      <c r="O17" s="48" t="s">
        <v>163</v>
      </c>
      <c r="P17" s="54">
        <v>1</v>
      </c>
      <c r="Q17" s="48" t="s">
        <v>145</v>
      </c>
      <c r="R17" s="48" t="s">
        <v>605</v>
      </c>
      <c r="S17" s="48" t="s">
        <v>151</v>
      </c>
      <c r="T17" s="48" t="s">
        <v>202</v>
      </c>
      <c r="U17" s="56">
        <v>88000000</v>
      </c>
      <c r="V17" s="48" t="s">
        <v>217</v>
      </c>
      <c r="W17" s="95" t="s">
        <v>648</v>
      </c>
      <c r="X17" s="101">
        <v>0.85</v>
      </c>
      <c r="Y17" s="103">
        <f>33785325+(7620750*3)</f>
        <v>56647575</v>
      </c>
      <c r="Z17" s="46" t="s">
        <v>649</v>
      </c>
      <c r="AA17" s="88" t="s">
        <v>650</v>
      </c>
    </row>
    <row r="18" spans="1:27" s="30" customFormat="1" ht="378.5" x14ac:dyDescent="0.35">
      <c r="A18" s="57">
        <v>11</v>
      </c>
      <c r="B18" s="48" t="s">
        <v>184</v>
      </c>
      <c r="C18" s="52" t="s">
        <v>109</v>
      </c>
      <c r="D18" s="48" t="str">
        <f>IFERROR(+VLOOKUP($C18,Objetivos!$B$2:$C$5,2,FALSE),"")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8" s="48" t="s">
        <v>178</v>
      </c>
      <c r="F18" s="48" t="s">
        <v>66</v>
      </c>
      <c r="G18" s="48" t="s">
        <v>37</v>
      </c>
      <c r="H18" s="48" t="s">
        <v>54</v>
      </c>
      <c r="I18" s="48" t="s">
        <v>3</v>
      </c>
      <c r="J18" s="48" t="s">
        <v>606</v>
      </c>
      <c r="K18" s="62">
        <v>44216</v>
      </c>
      <c r="L18" s="62">
        <v>44550</v>
      </c>
      <c r="M18" s="48" t="s">
        <v>246</v>
      </c>
      <c r="N18" s="48" t="s">
        <v>232</v>
      </c>
      <c r="O18" s="48" t="s">
        <v>163</v>
      </c>
      <c r="P18" s="54">
        <v>1</v>
      </c>
      <c r="Q18" s="48" t="s">
        <v>145</v>
      </c>
      <c r="R18" s="48" t="s">
        <v>233</v>
      </c>
      <c r="S18" s="48" t="s">
        <v>151</v>
      </c>
      <c r="T18" s="48" t="s">
        <v>202</v>
      </c>
      <c r="U18" s="56">
        <v>0</v>
      </c>
      <c r="V18" s="48" t="s">
        <v>217</v>
      </c>
      <c r="W18" s="95" t="s">
        <v>651</v>
      </c>
      <c r="X18" s="101">
        <v>0.75</v>
      </c>
      <c r="Y18" s="103" t="s">
        <v>652</v>
      </c>
      <c r="Z18" s="98" t="s">
        <v>653</v>
      </c>
      <c r="AA18" s="88" t="s">
        <v>650</v>
      </c>
    </row>
    <row r="19" spans="1:27" s="17" customFormat="1" ht="351.75" customHeight="1" x14ac:dyDescent="0.35">
      <c r="A19" s="49">
        <v>12</v>
      </c>
      <c r="B19" s="48" t="s">
        <v>184</v>
      </c>
      <c r="C19" s="52" t="s">
        <v>109</v>
      </c>
      <c r="D19" s="48" t="str">
        <f>IFERROR(+VLOOKUP($C19,Objetivos!$B$2:$C$5,2,FALSE),"")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9" s="48" t="s">
        <v>178</v>
      </c>
      <c r="F19" s="48" t="s">
        <v>66</v>
      </c>
      <c r="G19" s="48" t="s">
        <v>37</v>
      </c>
      <c r="H19" s="48" t="s">
        <v>54</v>
      </c>
      <c r="I19" s="48" t="s">
        <v>3</v>
      </c>
      <c r="J19" s="48" t="s">
        <v>244</v>
      </c>
      <c r="K19" s="62">
        <v>44216</v>
      </c>
      <c r="L19" s="62">
        <v>44550</v>
      </c>
      <c r="M19" s="48" t="s">
        <v>238</v>
      </c>
      <c r="N19" s="48" t="s">
        <v>239</v>
      </c>
      <c r="O19" s="48" t="s">
        <v>163</v>
      </c>
      <c r="P19" s="54">
        <v>1</v>
      </c>
      <c r="Q19" s="48" t="s">
        <v>146</v>
      </c>
      <c r="R19" s="48" t="s">
        <v>237</v>
      </c>
      <c r="S19" s="48" t="s">
        <v>151</v>
      </c>
      <c r="T19" s="48" t="s">
        <v>166</v>
      </c>
      <c r="U19" s="141">
        <v>0</v>
      </c>
      <c r="V19" s="48" t="s">
        <v>217</v>
      </c>
      <c r="W19" s="95" t="s">
        <v>863</v>
      </c>
      <c r="X19" s="138" t="s">
        <v>864</v>
      </c>
      <c r="Y19" s="139" t="s">
        <v>220</v>
      </c>
      <c r="Z19" s="138" t="s">
        <v>865</v>
      </c>
      <c r="AA19" s="140" t="s">
        <v>866</v>
      </c>
    </row>
    <row r="20" spans="1:27" s="17" customFormat="1" ht="126" x14ac:dyDescent="0.35">
      <c r="A20" s="57">
        <v>13</v>
      </c>
      <c r="B20" s="48" t="s">
        <v>184</v>
      </c>
      <c r="C20" s="52" t="s">
        <v>109</v>
      </c>
      <c r="D20" s="48" t="str">
        <f>IFERROR(+VLOOKUP($C20,[1]Objetivos!$B$2:$C$5,2,FALSE),"")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0" s="48" t="s">
        <v>178</v>
      </c>
      <c r="F20" s="48" t="s">
        <v>84</v>
      </c>
      <c r="G20" s="48" t="s">
        <v>34</v>
      </c>
      <c r="H20" s="48" t="s">
        <v>54</v>
      </c>
      <c r="I20" s="48" t="s">
        <v>2</v>
      </c>
      <c r="J20" s="48" t="s">
        <v>607</v>
      </c>
      <c r="K20" s="62">
        <v>44378</v>
      </c>
      <c r="L20" s="62">
        <v>44561</v>
      </c>
      <c r="M20" s="48" t="s">
        <v>234</v>
      </c>
      <c r="N20" s="48" t="s">
        <v>235</v>
      </c>
      <c r="O20" s="48" t="s">
        <v>169</v>
      </c>
      <c r="P20" s="47">
        <v>1</v>
      </c>
      <c r="Q20" s="48" t="s">
        <v>145</v>
      </c>
      <c r="R20" s="48" t="s">
        <v>236</v>
      </c>
      <c r="S20" s="48" t="s">
        <v>152</v>
      </c>
      <c r="T20" s="48" t="s">
        <v>165</v>
      </c>
      <c r="U20" s="63">
        <v>0</v>
      </c>
      <c r="V20" s="48" t="s">
        <v>213</v>
      </c>
      <c r="W20" s="95" t="s">
        <v>637</v>
      </c>
      <c r="X20" s="101" t="s">
        <v>53</v>
      </c>
      <c r="Y20" s="101" t="s">
        <v>53</v>
      </c>
      <c r="Z20" s="102"/>
      <c r="AA20" s="102" t="s">
        <v>654</v>
      </c>
    </row>
    <row r="21" spans="1:27" s="30" customFormat="1" ht="126" hidden="1" x14ac:dyDescent="0.35">
      <c r="A21" s="49">
        <v>14</v>
      </c>
      <c r="B21" s="43" t="s">
        <v>184</v>
      </c>
      <c r="C21" s="64" t="s">
        <v>109</v>
      </c>
      <c r="D21" s="43" t="str">
        <f>IFERROR(+VLOOKUP($C21,[2]Objetivos!$B$2:$C$5,2,FALSE),"")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1" s="43" t="s">
        <v>178</v>
      </c>
      <c r="F21" s="43" t="s">
        <v>87</v>
      </c>
      <c r="G21" s="43" t="s">
        <v>35</v>
      </c>
      <c r="H21" s="43" t="s">
        <v>57</v>
      </c>
      <c r="I21" s="43" t="s">
        <v>24</v>
      </c>
      <c r="J21" s="43" t="s">
        <v>249</v>
      </c>
      <c r="K21" s="65">
        <v>44228</v>
      </c>
      <c r="L21" s="66">
        <v>44545</v>
      </c>
      <c r="M21" s="43" t="s">
        <v>187</v>
      </c>
      <c r="N21" s="43" t="s">
        <v>188</v>
      </c>
      <c r="O21" s="64" t="s">
        <v>163</v>
      </c>
      <c r="P21" s="67">
        <v>1</v>
      </c>
      <c r="Q21" s="64" t="s">
        <v>146</v>
      </c>
      <c r="R21" s="43" t="s">
        <v>247</v>
      </c>
      <c r="S21" s="64" t="s">
        <v>151</v>
      </c>
      <c r="T21" s="43" t="s">
        <v>141</v>
      </c>
      <c r="U21" s="68" t="s">
        <v>186</v>
      </c>
      <c r="V21" s="69" t="s">
        <v>186</v>
      </c>
      <c r="W21" s="95" t="s">
        <v>678</v>
      </c>
      <c r="X21" s="101" t="s">
        <v>679</v>
      </c>
      <c r="Y21" s="128" t="s">
        <v>186</v>
      </c>
      <c r="Z21" s="44" t="s">
        <v>680</v>
      </c>
      <c r="AA21" s="44" t="s">
        <v>681</v>
      </c>
    </row>
    <row r="22" spans="1:27" s="30" customFormat="1" ht="126" hidden="1" x14ac:dyDescent="0.35">
      <c r="A22" s="57">
        <v>15</v>
      </c>
      <c r="B22" s="43" t="s">
        <v>184</v>
      </c>
      <c r="C22" s="64" t="s">
        <v>109</v>
      </c>
      <c r="D22" s="43" t="str">
        <f>IFERROR(+VLOOKUP($C22,[2]Objetivos!$B$2:$C$5,2,FALSE),"")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2" s="43" t="s">
        <v>178</v>
      </c>
      <c r="F22" s="43" t="s">
        <v>87</v>
      </c>
      <c r="G22" s="43" t="s">
        <v>35</v>
      </c>
      <c r="H22" s="43" t="s">
        <v>57</v>
      </c>
      <c r="I22" s="43" t="s">
        <v>24</v>
      </c>
      <c r="J22" s="46" t="s">
        <v>250</v>
      </c>
      <c r="K22" s="65">
        <v>44206</v>
      </c>
      <c r="L22" s="66">
        <v>44560</v>
      </c>
      <c r="M22" s="43" t="s">
        <v>189</v>
      </c>
      <c r="N22" s="43" t="s">
        <v>189</v>
      </c>
      <c r="O22" s="43" t="s">
        <v>169</v>
      </c>
      <c r="P22" s="44">
        <v>2</v>
      </c>
      <c r="Q22" s="43" t="s">
        <v>146</v>
      </c>
      <c r="R22" s="43" t="s">
        <v>190</v>
      </c>
      <c r="S22" s="64" t="s">
        <v>150</v>
      </c>
      <c r="T22" s="43" t="s">
        <v>141</v>
      </c>
      <c r="U22" s="68" t="s">
        <v>186</v>
      </c>
      <c r="V22" s="69" t="s">
        <v>186</v>
      </c>
      <c r="W22" s="95" t="s">
        <v>682</v>
      </c>
      <c r="X22" s="101">
        <v>1</v>
      </c>
      <c r="Y22" s="128" t="s">
        <v>186</v>
      </c>
      <c r="Z22" s="44" t="s">
        <v>683</v>
      </c>
      <c r="AA22" s="44" t="s">
        <v>681</v>
      </c>
    </row>
    <row r="23" spans="1:27" s="30" customFormat="1" ht="126" hidden="1" x14ac:dyDescent="0.35">
      <c r="A23" s="49">
        <v>16</v>
      </c>
      <c r="B23" s="43" t="s">
        <v>184</v>
      </c>
      <c r="C23" s="64" t="s">
        <v>109</v>
      </c>
      <c r="D23" s="43" t="str">
        <f>IFERROR(+VLOOKUP($C23,[2]Objetivos!$B$2:$C$5,2,FALSE),"")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3" s="43" t="s">
        <v>178</v>
      </c>
      <c r="F23" s="43" t="s">
        <v>87</v>
      </c>
      <c r="G23" s="43" t="s">
        <v>35</v>
      </c>
      <c r="H23" s="43" t="s">
        <v>57</v>
      </c>
      <c r="I23" s="43" t="s">
        <v>24</v>
      </c>
      <c r="J23" s="46" t="s">
        <v>251</v>
      </c>
      <c r="K23" s="65">
        <v>44206</v>
      </c>
      <c r="L23" s="66">
        <v>44560</v>
      </c>
      <c r="M23" s="43" t="s">
        <v>191</v>
      </c>
      <c r="N23" s="43" t="s">
        <v>191</v>
      </c>
      <c r="O23" s="43" t="s">
        <v>169</v>
      </c>
      <c r="P23" s="44">
        <v>4</v>
      </c>
      <c r="Q23" s="43" t="s">
        <v>146</v>
      </c>
      <c r="R23" s="43" t="s">
        <v>192</v>
      </c>
      <c r="S23" s="64" t="s">
        <v>151</v>
      </c>
      <c r="T23" s="43" t="s">
        <v>141</v>
      </c>
      <c r="U23" s="68" t="s">
        <v>186</v>
      </c>
      <c r="V23" s="69" t="s">
        <v>186</v>
      </c>
      <c r="W23" s="95" t="s">
        <v>684</v>
      </c>
      <c r="X23" s="101">
        <v>1</v>
      </c>
      <c r="Y23" s="128" t="s">
        <v>186</v>
      </c>
      <c r="Z23" s="44" t="s">
        <v>683</v>
      </c>
      <c r="AA23" s="44" t="s">
        <v>681</v>
      </c>
    </row>
    <row r="24" spans="1:27" s="30" customFormat="1" ht="126" hidden="1" x14ac:dyDescent="0.35">
      <c r="A24" s="57">
        <v>17</v>
      </c>
      <c r="B24" s="43" t="s">
        <v>184</v>
      </c>
      <c r="C24" s="64" t="s">
        <v>109</v>
      </c>
      <c r="D24" s="43" t="str">
        <f>IFERROR(+VLOOKUP($C24,[2]Objetivos!$B$2:$C$5,2,FALSE),"")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4" s="43" t="s">
        <v>178</v>
      </c>
      <c r="F24" s="43" t="s">
        <v>87</v>
      </c>
      <c r="G24" s="43" t="s">
        <v>35</v>
      </c>
      <c r="H24" s="43" t="s">
        <v>57</v>
      </c>
      <c r="I24" s="43" t="s">
        <v>24</v>
      </c>
      <c r="J24" s="46" t="s">
        <v>252</v>
      </c>
      <c r="K24" s="65">
        <v>44206</v>
      </c>
      <c r="L24" s="66">
        <v>44560</v>
      </c>
      <c r="M24" s="43" t="s">
        <v>193</v>
      </c>
      <c r="N24" s="43" t="s">
        <v>193</v>
      </c>
      <c r="O24" s="43" t="s">
        <v>169</v>
      </c>
      <c r="P24" s="44">
        <v>4</v>
      </c>
      <c r="Q24" s="43" t="s">
        <v>146</v>
      </c>
      <c r="R24" s="43" t="s">
        <v>194</v>
      </c>
      <c r="S24" s="64" t="s">
        <v>151</v>
      </c>
      <c r="T24" s="43" t="s">
        <v>141</v>
      </c>
      <c r="U24" s="68" t="s">
        <v>186</v>
      </c>
      <c r="V24" s="69" t="s">
        <v>186</v>
      </c>
      <c r="W24" s="95" t="s">
        <v>685</v>
      </c>
      <c r="X24" s="101">
        <v>1</v>
      </c>
      <c r="Y24" s="128" t="s">
        <v>186</v>
      </c>
      <c r="Z24" s="44" t="s">
        <v>686</v>
      </c>
      <c r="AA24" s="44" t="s">
        <v>681</v>
      </c>
    </row>
    <row r="25" spans="1:27" s="30" customFormat="1" ht="126" hidden="1" x14ac:dyDescent="0.35">
      <c r="A25" s="49">
        <v>18</v>
      </c>
      <c r="B25" s="43" t="s">
        <v>184</v>
      </c>
      <c r="C25" s="64" t="s">
        <v>109</v>
      </c>
      <c r="D25" s="43" t="str">
        <f>IFERROR(+VLOOKUP($C25,[2]Objetivos!$B$2:$C$5,2,FALSE),"")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5" s="43" t="s">
        <v>178</v>
      </c>
      <c r="F25" s="43" t="s">
        <v>87</v>
      </c>
      <c r="G25" s="43" t="s">
        <v>35</v>
      </c>
      <c r="H25" s="43" t="s">
        <v>57</v>
      </c>
      <c r="I25" s="43" t="s">
        <v>24</v>
      </c>
      <c r="J25" s="46" t="s">
        <v>253</v>
      </c>
      <c r="K25" s="65">
        <v>44206</v>
      </c>
      <c r="L25" s="66">
        <v>44560</v>
      </c>
      <c r="M25" s="43" t="s">
        <v>195</v>
      </c>
      <c r="N25" s="43" t="s">
        <v>195</v>
      </c>
      <c r="O25" s="43" t="s">
        <v>169</v>
      </c>
      <c r="P25" s="44">
        <v>4</v>
      </c>
      <c r="Q25" s="43" t="s">
        <v>146</v>
      </c>
      <c r="R25" s="43" t="s">
        <v>196</v>
      </c>
      <c r="S25" s="64" t="s">
        <v>151</v>
      </c>
      <c r="T25" s="43" t="s">
        <v>141</v>
      </c>
      <c r="U25" s="68" t="s">
        <v>186</v>
      </c>
      <c r="V25" s="69" t="s">
        <v>186</v>
      </c>
      <c r="W25" s="95" t="s">
        <v>687</v>
      </c>
      <c r="X25" s="101">
        <v>1</v>
      </c>
      <c r="Y25" s="128" t="s">
        <v>186</v>
      </c>
      <c r="Z25" s="44" t="s">
        <v>683</v>
      </c>
      <c r="AA25" s="44" t="s">
        <v>681</v>
      </c>
    </row>
    <row r="26" spans="1:27" s="30" customFormat="1" ht="280" hidden="1" x14ac:dyDescent="0.35">
      <c r="A26" s="57">
        <v>19</v>
      </c>
      <c r="B26" s="43" t="s">
        <v>184</v>
      </c>
      <c r="C26" s="64" t="s">
        <v>109</v>
      </c>
      <c r="D26" s="43" t="str">
        <f>IFERROR(+VLOOKUP($C26,[2]Objetivos!$B$2:$C$5,2,FALSE),"")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6" s="43" t="s">
        <v>178</v>
      </c>
      <c r="F26" s="43" t="s">
        <v>87</v>
      </c>
      <c r="G26" s="43" t="s">
        <v>35</v>
      </c>
      <c r="H26" s="43" t="s">
        <v>57</v>
      </c>
      <c r="I26" s="43" t="s">
        <v>24</v>
      </c>
      <c r="J26" s="43" t="s">
        <v>254</v>
      </c>
      <c r="K26" s="65">
        <v>44206</v>
      </c>
      <c r="L26" s="66">
        <v>44560</v>
      </c>
      <c r="M26" s="43" t="s">
        <v>197</v>
      </c>
      <c r="N26" s="43" t="s">
        <v>198</v>
      </c>
      <c r="O26" s="43" t="s">
        <v>163</v>
      </c>
      <c r="P26" s="50">
        <v>1</v>
      </c>
      <c r="Q26" s="43" t="s">
        <v>146</v>
      </c>
      <c r="R26" s="43" t="s">
        <v>248</v>
      </c>
      <c r="S26" s="64" t="s">
        <v>151</v>
      </c>
      <c r="T26" s="43" t="s">
        <v>141</v>
      </c>
      <c r="U26" s="68" t="s">
        <v>186</v>
      </c>
      <c r="V26" s="44" t="s">
        <v>104</v>
      </c>
      <c r="W26" s="95" t="s">
        <v>688</v>
      </c>
      <c r="X26" s="101" t="s">
        <v>689</v>
      </c>
      <c r="Y26" s="128" t="s">
        <v>186</v>
      </c>
      <c r="Z26" s="44" t="s">
        <v>690</v>
      </c>
      <c r="AA26" s="44" t="s">
        <v>681</v>
      </c>
    </row>
    <row r="27" spans="1:27" s="17" customFormat="1" ht="126" hidden="1" x14ac:dyDescent="0.35">
      <c r="A27" s="49">
        <v>20</v>
      </c>
      <c r="B27" s="48" t="s">
        <v>184</v>
      </c>
      <c r="C27" s="52" t="s">
        <v>109</v>
      </c>
      <c r="D27" s="48" t="s">
        <v>81</v>
      </c>
      <c r="E27" s="48" t="s">
        <v>178</v>
      </c>
      <c r="F27" s="48" t="s">
        <v>85</v>
      </c>
      <c r="G27" s="48" t="s">
        <v>41</v>
      </c>
      <c r="H27" s="48" t="s">
        <v>58</v>
      </c>
      <c r="I27" s="48" t="s">
        <v>15</v>
      </c>
      <c r="J27" s="48" t="s">
        <v>534</v>
      </c>
      <c r="K27" s="70">
        <v>44228</v>
      </c>
      <c r="L27" s="66">
        <v>44561</v>
      </c>
      <c r="M27" s="48" t="s">
        <v>255</v>
      </c>
      <c r="N27" s="48" t="s">
        <v>256</v>
      </c>
      <c r="O27" s="52" t="s">
        <v>163</v>
      </c>
      <c r="P27" s="71">
        <v>1</v>
      </c>
      <c r="Q27" s="52" t="s">
        <v>146</v>
      </c>
      <c r="R27" s="48" t="s">
        <v>257</v>
      </c>
      <c r="S27" s="52" t="s">
        <v>151</v>
      </c>
      <c r="T27" s="48" t="s">
        <v>258</v>
      </c>
      <c r="U27" s="72">
        <v>40000000</v>
      </c>
      <c r="V27" s="48" t="s">
        <v>259</v>
      </c>
      <c r="W27" s="95" t="s">
        <v>790</v>
      </c>
      <c r="X27" s="101">
        <v>1</v>
      </c>
      <c r="Y27" s="49" t="s">
        <v>791</v>
      </c>
      <c r="Z27" s="47" t="s">
        <v>792</v>
      </c>
      <c r="AA27" s="49" t="s">
        <v>793</v>
      </c>
    </row>
    <row r="28" spans="1:27" s="17" customFormat="1" ht="126" hidden="1" x14ac:dyDescent="0.35">
      <c r="A28" s="57">
        <v>21</v>
      </c>
      <c r="B28" s="48" t="s">
        <v>184</v>
      </c>
      <c r="C28" s="52" t="s">
        <v>109</v>
      </c>
      <c r="D28" s="48" t="s">
        <v>81</v>
      </c>
      <c r="E28" s="48" t="s">
        <v>178</v>
      </c>
      <c r="F28" s="48" t="s">
        <v>85</v>
      </c>
      <c r="G28" s="48" t="s">
        <v>41</v>
      </c>
      <c r="H28" s="48" t="s">
        <v>58</v>
      </c>
      <c r="I28" s="48" t="s">
        <v>15</v>
      </c>
      <c r="J28" s="48" t="s">
        <v>572</v>
      </c>
      <c r="K28" s="70">
        <v>44287</v>
      </c>
      <c r="L28" s="66">
        <v>44561</v>
      </c>
      <c r="M28" s="48" t="s">
        <v>260</v>
      </c>
      <c r="N28" s="48" t="s">
        <v>261</v>
      </c>
      <c r="O28" s="52" t="s">
        <v>262</v>
      </c>
      <c r="P28" s="73">
        <v>1</v>
      </c>
      <c r="Q28" s="52" t="s">
        <v>146</v>
      </c>
      <c r="R28" s="48" t="s">
        <v>263</v>
      </c>
      <c r="S28" s="52" t="s">
        <v>151</v>
      </c>
      <c r="T28" s="48" t="s">
        <v>258</v>
      </c>
      <c r="U28" s="72">
        <v>120000000</v>
      </c>
      <c r="V28" s="48" t="s">
        <v>259</v>
      </c>
      <c r="W28" s="95" t="s">
        <v>794</v>
      </c>
      <c r="X28" s="101"/>
      <c r="Y28" s="102"/>
      <c r="Z28" s="49" t="s">
        <v>795</v>
      </c>
      <c r="AA28" s="49" t="s">
        <v>793</v>
      </c>
    </row>
    <row r="29" spans="1:27" s="17" customFormat="1" ht="126" hidden="1" x14ac:dyDescent="0.35">
      <c r="A29" s="49">
        <v>22</v>
      </c>
      <c r="B29" s="48" t="s">
        <v>184</v>
      </c>
      <c r="C29" s="52" t="s">
        <v>109</v>
      </c>
      <c r="D29" s="48" t="s">
        <v>81</v>
      </c>
      <c r="E29" s="48" t="s">
        <v>178</v>
      </c>
      <c r="F29" s="48" t="s">
        <v>85</v>
      </c>
      <c r="G29" s="48" t="s">
        <v>41</v>
      </c>
      <c r="H29" s="48" t="s">
        <v>58</v>
      </c>
      <c r="I29" s="48" t="s">
        <v>15</v>
      </c>
      <c r="J29" s="48" t="s">
        <v>573</v>
      </c>
      <c r="K29" s="70">
        <v>44216</v>
      </c>
      <c r="L29" s="66">
        <v>44561</v>
      </c>
      <c r="M29" s="48" t="s">
        <v>264</v>
      </c>
      <c r="N29" s="48" t="s">
        <v>265</v>
      </c>
      <c r="O29" s="52" t="s">
        <v>163</v>
      </c>
      <c r="P29" s="71">
        <v>1</v>
      </c>
      <c r="Q29" s="52" t="s">
        <v>146</v>
      </c>
      <c r="R29" s="48" t="s">
        <v>266</v>
      </c>
      <c r="S29" s="52" t="s">
        <v>267</v>
      </c>
      <c r="T29" s="48" t="s">
        <v>258</v>
      </c>
      <c r="U29" s="72">
        <v>72000000</v>
      </c>
      <c r="V29" s="48" t="s">
        <v>138</v>
      </c>
      <c r="W29" s="95" t="s">
        <v>796</v>
      </c>
      <c r="X29" s="101">
        <v>0.75</v>
      </c>
      <c r="Y29" s="102"/>
      <c r="Z29" s="49" t="s">
        <v>797</v>
      </c>
      <c r="AA29" s="49" t="s">
        <v>793</v>
      </c>
    </row>
    <row r="30" spans="1:27" s="17" customFormat="1" ht="154" hidden="1" x14ac:dyDescent="0.35">
      <c r="A30" s="57">
        <v>23</v>
      </c>
      <c r="B30" s="48" t="s">
        <v>184</v>
      </c>
      <c r="C30" s="52" t="s">
        <v>109</v>
      </c>
      <c r="D30" s="48" t="s">
        <v>81</v>
      </c>
      <c r="E30" s="48" t="s">
        <v>178</v>
      </c>
      <c r="F30" s="48" t="s">
        <v>85</v>
      </c>
      <c r="G30" s="48" t="s">
        <v>41</v>
      </c>
      <c r="H30" s="48" t="s">
        <v>58</v>
      </c>
      <c r="I30" s="48" t="s">
        <v>15</v>
      </c>
      <c r="J30" s="48" t="s">
        <v>574</v>
      </c>
      <c r="K30" s="70">
        <v>44197</v>
      </c>
      <c r="L30" s="66">
        <v>44561</v>
      </c>
      <c r="M30" s="48" t="s">
        <v>268</v>
      </c>
      <c r="N30" s="48" t="s">
        <v>269</v>
      </c>
      <c r="O30" s="48" t="s">
        <v>163</v>
      </c>
      <c r="P30" s="54">
        <v>1</v>
      </c>
      <c r="Q30" s="48" t="s">
        <v>146</v>
      </c>
      <c r="R30" s="48" t="s">
        <v>608</v>
      </c>
      <c r="S30" s="52" t="s">
        <v>150</v>
      </c>
      <c r="T30" s="48" t="s">
        <v>141</v>
      </c>
      <c r="U30" s="56" t="s">
        <v>186</v>
      </c>
      <c r="V30" s="48" t="s">
        <v>270</v>
      </c>
      <c r="W30" s="95" t="s">
        <v>671</v>
      </c>
      <c r="X30" s="101" t="s">
        <v>53</v>
      </c>
      <c r="Y30" s="49" t="s">
        <v>799</v>
      </c>
      <c r="Z30" s="49"/>
      <c r="AA30" s="49" t="s">
        <v>793</v>
      </c>
    </row>
    <row r="31" spans="1:27" s="17" customFormat="1" ht="126" hidden="1" x14ac:dyDescent="0.35">
      <c r="A31" s="49">
        <v>24</v>
      </c>
      <c r="B31" s="48" t="s">
        <v>184</v>
      </c>
      <c r="C31" s="52" t="s">
        <v>109</v>
      </c>
      <c r="D31" s="48" t="s">
        <v>81</v>
      </c>
      <c r="E31" s="48" t="s">
        <v>179</v>
      </c>
      <c r="F31" s="48" t="s">
        <v>85</v>
      </c>
      <c r="G31" s="48" t="s">
        <v>41</v>
      </c>
      <c r="H31" s="48" t="s">
        <v>58</v>
      </c>
      <c r="I31" s="48" t="s">
        <v>22</v>
      </c>
      <c r="J31" s="48" t="s">
        <v>575</v>
      </c>
      <c r="K31" s="70">
        <v>44197</v>
      </c>
      <c r="L31" s="66">
        <v>44561</v>
      </c>
      <c r="M31" s="48" t="s">
        <v>271</v>
      </c>
      <c r="N31" s="48" t="s">
        <v>272</v>
      </c>
      <c r="O31" s="48" t="s">
        <v>163</v>
      </c>
      <c r="P31" s="54">
        <v>1</v>
      </c>
      <c r="Q31" s="48" t="s">
        <v>146</v>
      </c>
      <c r="R31" s="48" t="s">
        <v>273</v>
      </c>
      <c r="S31" s="52" t="s">
        <v>151</v>
      </c>
      <c r="T31" s="48" t="s">
        <v>141</v>
      </c>
      <c r="U31" s="56" t="s">
        <v>186</v>
      </c>
      <c r="V31" s="48" t="s">
        <v>104</v>
      </c>
      <c r="W31" s="95" t="s">
        <v>798</v>
      </c>
      <c r="X31" s="101">
        <v>1</v>
      </c>
      <c r="Y31" s="49" t="s">
        <v>799</v>
      </c>
      <c r="Z31" s="104" t="s">
        <v>800</v>
      </c>
      <c r="AA31" s="49" t="s">
        <v>793</v>
      </c>
    </row>
    <row r="32" spans="1:27" s="17" customFormat="1" ht="112" hidden="1" x14ac:dyDescent="0.35">
      <c r="A32" s="57">
        <v>25</v>
      </c>
      <c r="B32" s="48" t="s">
        <v>185</v>
      </c>
      <c r="C32" s="52" t="s">
        <v>110</v>
      </c>
      <c r="D32" s="48" t="s">
        <v>82</v>
      </c>
      <c r="E32" s="48" t="s">
        <v>274</v>
      </c>
      <c r="F32" s="48" t="s">
        <v>68</v>
      </c>
      <c r="G32" s="48" t="s">
        <v>38</v>
      </c>
      <c r="H32" s="48" t="s">
        <v>62</v>
      </c>
      <c r="I32" s="48" t="s">
        <v>12</v>
      </c>
      <c r="J32" s="48" t="s">
        <v>609</v>
      </c>
      <c r="K32" s="70">
        <v>44242</v>
      </c>
      <c r="L32" s="66">
        <v>44530</v>
      </c>
      <c r="M32" s="48" t="s">
        <v>532</v>
      </c>
      <c r="N32" s="142" t="s">
        <v>610</v>
      </c>
      <c r="O32" s="52" t="s">
        <v>169</v>
      </c>
      <c r="P32" s="49">
        <v>1</v>
      </c>
      <c r="Q32" s="52" t="s">
        <v>145</v>
      </c>
      <c r="R32" s="48" t="s">
        <v>540</v>
      </c>
      <c r="S32" s="52" t="s">
        <v>152</v>
      </c>
      <c r="T32" s="48" t="s">
        <v>166</v>
      </c>
      <c r="U32" s="72">
        <v>456000000</v>
      </c>
      <c r="V32" s="48" t="s">
        <v>275</v>
      </c>
      <c r="W32" s="95" t="s">
        <v>867</v>
      </c>
      <c r="X32" s="101" t="s">
        <v>53</v>
      </c>
      <c r="Y32" s="49"/>
      <c r="Z32" s="139" t="s">
        <v>868</v>
      </c>
      <c r="AA32" s="139" t="s">
        <v>869</v>
      </c>
    </row>
    <row r="33" spans="1:27" s="17" customFormat="1" ht="112" hidden="1" x14ac:dyDescent="0.35">
      <c r="A33" s="49">
        <v>26</v>
      </c>
      <c r="B33" s="48" t="s">
        <v>185</v>
      </c>
      <c r="C33" s="52" t="s">
        <v>110</v>
      </c>
      <c r="D33" s="48" t="s">
        <v>82</v>
      </c>
      <c r="E33" s="48" t="s">
        <v>274</v>
      </c>
      <c r="F33" s="48" t="s">
        <v>68</v>
      </c>
      <c r="G33" s="48" t="s">
        <v>38</v>
      </c>
      <c r="H33" s="48" t="s">
        <v>62</v>
      </c>
      <c r="I33" s="48" t="s">
        <v>12</v>
      </c>
      <c r="J33" s="48" t="s">
        <v>276</v>
      </c>
      <c r="K33" s="70">
        <v>44440</v>
      </c>
      <c r="L33" s="66">
        <v>44540</v>
      </c>
      <c r="M33" s="48" t="s">
        <v>277</v>
      </c>
      <c r="N33" s="48" t="s">
        <v>278</v>
      </c>
      <c r="O33" s="52" t="s">
        <v>169</v>
      </c>
      <c r="P33" s="49">
        <v>1</v>
      </c>
      <c r="Q33" s="52" t="s">
        <v>145</v>
      </c>
      <c r="R33" s="48" t="s">
        <v>541</v>
      </c>
      <c r="S33" s="52" t="s">
        <v>152</v>
      </c>
      <c r="T33" s="48" t="s">
        <v>166</v>
      </c>
      <c r="U33" s="56">
        <v>26522500</v>
      </c>
      <c r="V33" s="48" t="s">
        <v>275</v>
      </c>
      <c r="W33" s="95" t="s">
        <v>870</v>
      </c>
      <c r="X33" s="101" t="s">
        <v>871</v>
      </c>
      <c r="Y33" s="49"/>
      <c r="Z33" s="101" t="s">
        <v>872</v>
      </c>
      <c r="AA33" s="139" t="s">
        <v>869</v>
      </c>
    </row>
    <row r="34" spans="1:27" s="17" customFormat="1" ht="390.75" hidden="1" customHeight="1" x14ac:dyDescent="0.35">
      <c r="A34" s="57">
        <v>27</v>
      </c>
      <c r="B34" s="48" t="s">
        <v>185</v>
      </c>
      <c r="C34" s="52" t="s">
        <v>110</v>
      </c>
      <c r="D34" s="48" t="s">
        <v>82</v>
      </c>
      <c r="E34" s="48" t="s">
        <v>274</v>
      </c>
      <c r="F34" s="48" t="s">
        <v>68</v>
      </c>
      <c r="G34" s="48" t="s">
        <v>38</v>
      </c>
      <c r="H34" s="48" t="s">
        <v>62</v>
      </c>
      <c r="I34" s="48" t="s">
        <v>12</v>
      </c>
      <c r="J34" s="48" t="s">
        <v>279</v>
      </c>
      <c r="K34" s="70">
        <v>44197</v>
      </c>
      <c r="L34" s="66">
        <v>44560</v>
      </c>
      <c r="M34" s="48" t="s">
        <v>280</v>
      </c>
      <c r="N34" s="48" t="s">
        <v>281</v>
      </c>
      <c r="O34" s="48" t="s">
        <v>163</v>
      </c>
      <c r="P34" s="54">
        <v>1</v>
      </c>
      <c r="Q34" s="48" t="s">
        <v>146</v>
      </c>
      <c r="R34" s="48" t="s">
        <v>282</v>
      </c>
      <c r="S34" s="48" t="s">
        <v>150</v>
      </c>
      <c r="T34" s="48" t="s">
        <v>141</v>
      </c>
      <c r="U34" s="56"/>
      <c r="V34" s="48" t="s">
        <v>186</v>
      </c>
      <c r="W34" s="95" t="s">
        <v>873</v>
      </c>
      <c r="X34" s="95" t="s">
        <v>874</v>
      </c>
      <c r="Y34" s="49"/>
      <c r="Z34" s="95" t="s">
        <v>875</v>
      </c>
      <c r="AA34" s="139" t="s">
        <v>869</v>
      </c>
    </row>
    <row r="35" spans="1:27" s="17" customFormat="1" ht="112" hidden="1" x14ac:dyDescent="0.35">
      <c r="A35" s="49">
        <v>28</v>
      </c>
      <c r="B35" s="48" t="s">
        <v>185</v>
      </c>
      <c r="C35" s="52" t="s">
        <v>110</v>
      </c>
      <c r="D35" s="48" t="s">
        <v>82</v>
      </c>
      <c r="E35" s="48" t="s">
        <v>274</v>
      </c>
      <c r="F35" s="48" t="s">
        <v>68</v>
      </c>
      <c r="G35" s="48" t="s">
        <v>38</v>
      </c>
      <c r="H35" s="48" t="s">
        <v>62</v>
      </c>
      <c r="I35" s="48" t="s">
        <v>12</v>
      </c>
      <c r="J35" s="48" t="s">
        <v>283</v>
      </c>
      <c r="K35" s="70">
        <v>44242</v>
      </c>
      <c r="L35" s="66">
        <v>44560</v>
      </c>
      <c r="M35" s="48" t="s">
        <v>611</v>
      </c>
      <c r="N35" s="48" t="s">
        <v>611</v>
      </c>
      <c r="O35" s="48" t="s">
        <v>169</v>
      </c>
      <c r="P35" s="143">
        <v>4</v>
      </c>
      <c r="Q35" s="48" t="s">
        <v>146</v>
      </c>
      <c r="R35" s="48" t="s">
        <v>284</v>
      </c>
      <c r="S35" s="48" t="s">
        <v>151</v>
      </c>
      <c r="T35" s="48" t="s">
        <v>166</v>
      </c>
      <c r="U35" s="56">
        <v>32790120</v>
      </c>
      <c r="V35" s="48" t="s">
        <v>186</v>
      </c>
      <c r="W35" s="95" t="s">
        <v>876</v>
      </c>
      <c r="X35" s="44">
        <v>3</v>
      </c>
      <c r="Y35" s="49" t="s">
        <v>877</v>
      </c>
      <c r="Z35" s="95" t="s">
        <v>878</v>
      </c>
      <c r="AA35" s="139" t="s">
        <v>869</v>
      </c>
    </row>
    <row r="36" spans="1:27" s="17" customFormat="1" ht="225" hidden="1" customHeight="1" x14ac:dyDescent="0.35">
      <c r="A36" s="57">
        <v>29</v>
      </c>
      <c r="B36" s="48" t="s">
        <v>185</v>
      </c>
      <c r="C36" s="52" t="s">
        <v>110</v>
      </c>
      <c r="D36" s="48" t="s">
        <v>82</v>
      </c>
      <c r="E36" s="48" t="s">
        <v>274</v>
      </c>
      <c r="F36" s="48" t="s">
        <v>68</v>
      </c>
      <c r="G36" s="48" t="s">
        <v>38</v>
      </c>
      <c r="H36" s="48" t="s">
        <v>62</v>
      </c>
      <c r="I36" s="48" t="s">
        <v>12</v>
      </c>
      <c r="J36" s="48" t="s">
        <v>285</v>
      </c>
      <c r="K36" s="70">
        <v>44242</v>
      </c>
      <c r="L36" s="66">
        <v>44530</v>
      </c>
      <c r="M36" s="48" t="s">
        <v>286</v>
      </c>
      <c r="N36" s="144" t="s">
        <v>287</v>
      </c>
      <c r="O36" s="48" t="s">
        <v>169</v>
      </c>
      <c r="P36" s="49">
        <v>1</v>
      </c>
      <c r="Q36" s="48" t="s">
        <v>146</v>
      </c>
      <c r="R36" s="48" t="s">
        <v>288</v>
      </c>
      <c r="S36" s="52" t="s">
        <v>152</v>
      </c>
      <c r="T36" s="48" t="s">
        <v>166</v>
      </c>
      <c r="U36" s="56">
        <v>478152778</v>
      </c>
      <c r="V36" s="48" t="s">
        <v>275</v>
      </c>
      <c r="W36" s="95" t="s">
        <v>879</v>
      </c>
      <c r="X36" s="44" t="s">
        <v>53</v>
      </c>
      <c r="Y36" s="49"/>
      <c r="Z36" s="95" t="s">
        <v>880</v>
      </c>
      <c r="AA36" s="139" t="s">
        <v>869</v>
      </c>
    </row>
    <row r="37" spans="1:27" s="17" customFormat="1" ht="126" hidden="1" x14ac:dyDescent="0.35">
      <c r="A37" s="49">
        <v>30</v>
      </c>
      <c r="B37" s="48" t="s">
        <v>184</v>
      </c>
      <c r="C37" s="52" t="s">
        <v>109</v>
      </c>
      <c r="D37" s="48" t="s">
        <v>81</v>
      </c>
      <c r="E37" s="48" t="s">
        <v>178</v>
      </c>
      <c r="F37" s="48" t="s">
        <v>65</v>
      </c>
      <c r="G37" s="48" t="s">
        <v>36</v>
      </c>
      <c r="H37" s="48" t="s">
        <v>58</v>
      </c>
      <c r="I37" s="48" t="s">
        <v>23</v>
      </c>
      <c r="J37" s="48" t="s">
        <v>289</v>
      </c>
      <c r="K37" s="70">
        <v>44228</v>
      </c>
      <c r="L37" s="70">
        <v>44561</v>
      </c>
      <c r="M37" s="48" t="s">
        <v>290</v>
      </c>
      <c r="N37" s="48" t="s">
        <v>291</v>
      </c>
      <c r="O37" s="52" t="s">
        <v>169</v>
      </c>
      <c r="P37" s="73">
        <v>1</v>
      </c>
      <c r="Q37" s="52" t="s">
        <v>146</v>
      </c>
      <c r="R37" s="48" t="s">
        <v>292</v>
      </c>
      <c r="S37" s="52" t="s">
        <v>152</v>
      </c>
      <c r="T37" s="48" t="s">
        <v>293</v>
      </c>
      <c r="U37" s="72">
        <v>45300000</v>
      </c>
      <c r="V37" s="48" t="s">
        <v>100</v>
      </c>
      <c r="W37" s="95" t="s">
        <v>801</v>
      </c>
      <c r="X37" s="101">
        <v>0.3</v>
      </c>
      <c r="Y37" s="105">
        <v>0</v>
      </c>
      <c r="Z37" s="106" t="s">
        <v>802</v>
      </c>
      <c r="AA37" s="107" t="s">
        <v>803</v>
      </c>
    </row>
    <row r="38" spans="1:27" s="17" customFormat="1" ht="360" hidden="1" customHeight="1" x14ac:dyDescent="0.35">
      <c r="A38" s="57">
        <v>31</v>
      </c>
      <c r="B38" s="48" t="s">
        <v>184</v>
      </c>
      <c r="C38" s="52" t="s">
        <v>109</v>
      </c>
      <c r="D38" s="48" t="s">
        <v>81</v>
      </c>
      <c r="E38" s="48" t="s">
        <v>178</v>
      </c>
      <c r="F38" s="48" t="s">
        <v>65</v>
      </c>
      <c r="G38" s="48" t="s">
        <v>36</v>
      </c>
      <c r="H38" s="48" t="s">
        <v>58</v>
      </c>
      <c r="I38" s="48" t="s">
        <v>23</v>
      </c>
      <c r="J38" s="48" t="s">
        <v>289</v>
      </c>
      <c r="K38" s="70">
        <v>44216</v>
      </c>
      <c r="L38" s="70">
        <v>44561</v>
      </c>
      <c r="M38" s="48" t="s">
        <v>294</v>
      </c>
      <c r="N38" s="48" t="s">
        <v>295</v>
      </c>
      <c r="O38" s="48" t="s">
        <v>163</v>
      </c>
      <c r="P38" s="54">
        <v>1</v>
      </c>
      <c r="Q38" s="52" t="s">
        <v>146</v>
      </c>
      <c r="R38" s="48" t="s">
        <v>296</v>
      </c>
      <c r="S38" s="52" t="s">
        <v>151</v>
      </c>
      <c r="T38" s="48" t="s">
        <v>293</v>
      </c>
      <c r="U38" s="72">
        <v>479500000</v>
      </c>
      <c r="V38" s="48" t="s">
        <v>100</v>
      </c>
      <c r="W38" s="95" t="s">
        <v>804</v>
      </c>
      <c r="X38" s="101">
        <v>0.46</v>
      </c>
      <c r="Y38" s="108">
        <v>208093001</v>
      </c>
      <c r="Z38" s="106" t="s">
        <v>805</v>
      </c>
      <c r="AA38" s="107" t="s">
        <v>803</v>
      </c>
    </row>
    <row r="39" spans="1:27" s="17" customFormat="1" ht="126" hidden="1" x14ac:dyDescent="0.35">
      <c r="A39" s="49">
        <v>32</v>
      </c>
      <c r="B39" s="48" t="s">
        <v>184</v>
      </c>
      <c r="C39" s="52" t="s">
        <v>109</v>
      </c>
      <c r="D39" s="48" t="s">
        <v>81</v>
      </c>
      <c r="E39" s="48" t="s">
        <v>178</v>
      </c>
      <c r="F39" s="48" t="s">
        <v>65</v>
      </c>
      <c r="G39" s="48" t="s">
        <v>36</v>
      </c>
      <c r="H39" s="48" t="s">
        <v>58</v>
      </c>
      <c r="I39" s="48" t="s">
        <v>23</v>
      </c>
      <c r="J39" s="48" t="s">
        <v>297</v>
      </c>
      <c r="K39" s="70">
        <v>44197</v>
      </c>
      <c r="L39" s="70">
        <v>44561</v>
      </c>
      <c r="M39" s="48" t="s">
        <v>298</v>
      </c>
      <c r="N39" s="48" t="s">
        <v>299</v>
      </c>
      <c r="O39" s="52" t="s">
        <v>169</v>
      </c>
      <c r="P39" s="73">
        <v>1</v>
      </c>
      <c r="Q39" s="48" t="s">
        <v>146</v>
      </c>
      <c r="R39" s="48" t="s">
        <v>300</v>
      </c>
      <c r="S39" s="52" t="s">
        <v>152</v>
      </c>
      <c r="T39" s="48" t="s">
        <v>141</v>
      </c>
      <c r="U39" s="72">
        <v>0</v>
      </c>
      <c r="V39" s="48" t="s">
        <v>301</v>
      </c>
      <c r="W39" s="95" t="s">
        <v>806</v>
      </c>
      <c r="X39" s="101">
        <v>0.2</v>
      </c>
      <c r="Y39" s="109">
        <v>15000000</v>
      </c>
      <c r="Z39" s="110" t="s">
        <v>807</v>
      </c>
      <c r="AA39" s="110" t="s">
        <v>808</v>
      </c>
    </row>
    <row r="40" spans="1:27" s="17" customFormat="1" ht="154" hidden="1" x14ac:dyDescent="0.35">
      <c r="A40" s="57">
        <v>33</v>
      </c>
      <c r="B40" s="48" t="s">
        <v>184</v>
      </c>
      <c r="C40" s="52" t="s">
        <v>109</v>
      </c>
      <c r="D40" s="48" t="s">
        <v>81</v>
      </c>
      <c r="E40" s="48" t="s">
        <v>178</v>
      </c>
      <c r="F40" s="48" t="s">
        <v>65</v>
      </c>
      <c r="G40" s="48" t="s">
        <v>36</v>
      </c>
      <c r="H40" s="48" t="s">
        <v>58</v>
      </c>
      <c r="I40" s="48" t="s">
        <v>23</v>
      </c>
      <c r="J40" s="48" t="s">
        <v>297</v>
      </c>
      <c r="K40" s="70">
        <v>44197</v>
      </c>
      <c r="L40" s="70">
        <v>44561</v>
      </c>
      <c r="M40" s="48" t="s">
        <v>302</v>
      </c>
      <c r="N40" s="48" t="s">
        <v>303</v>
      </c>
      <c r="O40" s="52" t="s">
        <v>169</v>
      </c>
      <c r="P40" s="73">
        <v>1</v>
      </c>
      <c r="Q40" s="48" t="s">
        <v>146</v>
      </c>
      <c r="R40" s="48" t="s">
        <v>304</v>
      </c>
      <c r="S40" s="52" t="s">
        <v>152</v>
      </c>
      <c r="T40" s="48" t="s">
        <v>293</v>
      </c>
      <c r="U40" s="72">
        <v>58000000</v>
      </c>
      <c r="V40" s="48" t="s">
        <v>301</v>
      </c>
      <c r="W40" s="95" t="s">
        <v>809</v>
      </c>
      <c r="X40" s="101">
        <v>0.5</v>
      </c>
      <c r="Y40" s="111">
        <f>6096000+4605864+15000000</f>
        <v>25701864</v>
      </c>
      <c r="Z40" s="106" t="s">
        <v>810</v>
      </c>
      <c r="AA40" s="106" t="s">
        <v>811</v>
      </c>
    </row>
    <row r="41" spans="1:27" s="17" customFormat="1" ht="126" hidden="1" x14ac:dyDescent="0.35">
      <c r="A41" s="49">
        <v>34</v>
      </c>
      <c r="B41" s="48" t="s">
        <v>184</v>
      </c>
      <c r="C41" s="52" t="s">
        <v>109</v>
      </c>
      <c r="D41" s="48" t="s">
        <v>81</v>
      </c>
      <c r="E41" s="48" t="s">
        <v>178</v>
      </c>
      <c r="F41" s="48" t="s">
        <v>65</v>
      </c>
      <c r="G41" s="48" t="s">
        <v>36</v>
      </c>
      <c r="H41" s="48" t="s">
        <v>58</v>
      </c>
      <c r="I41" s="48" t="s">
        <v>23</v>
      </c>
      <c r="J41" s="48" t="s">
        <v>297</v>
      </c>
      <c r="K41" s="70">
        <v>44197</v>
      </c>
      <c r="L41" s="70">
        <v>44561</v>
      </c>
      <c r="M41" s="48" t="s">
        <v>305</v>
      </c>
      <c r="N41" s="48" t="s">
        <v>306</v>
      </c>
      <c r="O41" s="52" t="s">
        <v>163</v>
      </c>
      <c r="P41" s="54">
        <v>1</v>
      </c>
      <c r="Q41" s="52" t="s">
        <v>146</v>
      </c>
      <c r="R41" s="48" t="s">
        <v>307</v>
      </c>
      <c r="S41" s="52" t="s">
        <v>151</v>
      </c>
      <c r="T41" s="48" t="s">
        <v>293</v>
      </c>
      <c r="U41" s="72">
        <v>72000000</v>
      </c>
      <c r="V41" s="48" t="s">
        <v>100</v>
      </c>
      <c r="W41" s="95" t="s">
        <v>812</v>
      </c>
      <c r="X41" s="101">
        <v>6.8000000000000005E-2</v>
      </c>
      <c r="Y41" s="111">
        <f>17700000+12340800</f>
        <v>30040800</v>
      </c>
      <c r="Z41" s="106" t="s">
        <v>813</v>
      </c>
      <c r="AA41" s="106" t="s">
        <v>814</v>
      </c>
    </row>
    <row r="42" spans="1:27" s="17" customFormat="1" ht="297" hidden="1" customHeight="1" x14ac:dyDescent="0.35">
      <c r="A42" s="57">
        <v>35</v>
      </c>
      <c r="B42" s="48" t="s">
        <v>184</v>
      </c>
      <c r="C42" s="52" t="s">
        <v>109</v>
      </c>
      <c r="D42" s="48" t="s">
        <v>81</v>
      </c>
      <c r="E42" s="48" t="s">
        <v>178</v>
      </c>
      <c r="F42" s="48" t="s">
        <v>65</v>
      </c>
      <c r="G42" s="48" t="s">
        <v>36</v>
      </c>
      <c r="H42" s="48" t="s">
        <v>58</v>
      </c>
      <c r="I42" s="48" t="s">
        <v>23</v>
      </c>
      <c r="J42" s="48" t="s">
        <v>297</v>
      </c>
      <c r="K42" s="70">
        <v>44197</v>
      </c>
      <c r="L42" s="70">
        <v>44561</v>
      </c>
      <c r="M42" s="70" t="s">
        <v>308</v>
      </c>
      <c r="N42" s="48" t="s">
        <v>309</v>
      </c>
      <c r="O42" s="52" t="s">
        <v>169</v>
      </c>
      <c r="P42" s="73">
        <v>1</v>
      </c>
      <c r="Q42" s="48" t="s">
        <v>146</v>
      </c>
      <c r="R42" s="48" t="s">
        <v>310</v>
      </c>
      <c r="S42" s="52" t="s">
        <v>152</v>
      </c>
      <c r="T42" s="48" t="s">
        <v>293</v>
      </c>
      <c r="U42" s="72">
        <v>108000000</v>
      </c>
      <c r="V42" s="48" t="s">
        <v>100</v>
      </c>
      <c r="W42" s="95" t="s">
        <v>815</v>
      </c>
      <c r="X42" s="101">
        <v>0.75</v>
      </c>
      <c r="Y42" s="105">
        <f>20860796+27741000</f>
        <v>48601796</v>
      </c>
      <c r="Z42" s="106" t="s">
        <v>816</v>
      </c>
      <c r="AA42" s="106" t="s">
        <v>817</v>
      </c>
    </row>
    <row r="43" spans="1:27" s="17" customFormat="1" ht="322" hidden="1" x14ac:dyDescent="0.35">
      <c r="A43" s="49">
        <v>36</v>
      </c>
      <c r="B43" s="48" t="s">
        <v>184</v>
      </c>
      <c r="C43" s="52" t="s">
        <v>109</v>
      </c>
      <c r="D43" s="48" t="s">
        <v>81</v>
      </c>
      <c r="E43" s="48" t="s">
        <v>178</v>
      </c>
      <c r="F43" s="48" t="s">
        <v>65</v>
      </c>
      <c r="G43" s="48" t="s">
        <v>36</v>
      </c>
      <c r="H43" s="48" t="s">
        <v>58</v>
      </c>
      <c r="I43" s="48" t="s">
        <v>23</v>
      </c>
      <c r="J43" s="48" t="s">
        <v>311</v>
      </c>
      <c r="K43" s="70">
        <v>44197</v>
      </c>
      <c r="L43" s="70">
        <v>44561</v>
      </c>
      <c r="M43" s="70" t="s">
        <v>312</v>
      </c>
      <c r="N43" s="48" t="s">
        <v>313</v>
      </c>
      <c r="O43" s="48" t="s">
        <v>163</v>
      </c>
      <c r="P43" s="54">
        <v>1</v>
      </c>
      <c r="Q43" s="48" t="s">
        <v>146</v>
      </c>
      <c r="R43" s="48" t="s">
        <v>314</v>
      </c>
      <c r="S43" s="52" t="s">
        <v>151</v>
      </c>
      <c r="T43" s="48" t="s">
        <v>166</v>
      </c>
      <c r="U43" s="72">
        <f>32289942+260939</f>
        <v>32550881</v>
      </c>
      <c r="V43" s="48" t="s">
        <v>100</v>
      </c>
      <c r="W43" s="95" t="s">
        <v>818</v>
      </c>
      <c r="X43" s="101">
        <v>0.5</v>
      </c>
      <c r="Y43" s="112">
        <v>13716.003000000001</v>
      </c>
      <c r="Z43" s="106" t="s">
        <v>819</v>
      </c>
      <c r="AA43" s="106" t="s">
        <v>820</v>
      </c>
    </row>
    <row r="44" spans="1:27" s="17" customFormat="1" ht="409.5" hidden="1" x14ac:dyDescent="0.35">
      <c r="A44" s="57">
        <v>37</v>
      </c>
      <c r="B44" s="48" t="s">
        <v>184</v>
      </c>
      <c r="C44" s="52" t="s">
        <v>109</v>
      </c>
      <c r="D44" s="48" t="s">
        <v>81</v>
      </c>
      <c r="E44" s="48" t="s">
        <v>178</v>
      </c>
      <c r="F44" s="48" t="s">
        <v>65</v>
      </c>
      <c r="G44" s="48" t="s">
        <v>36</v>
      </c>
      <c r="H44" s="48" t="s">
        <v>58</v>
      </c>
      <c r="I44" s="48" t="s">
        <v>23</v>
      </c>
      <c r="J44" s="48" t="s">
        <v>315</v>
      </c>
      <c r="K44" s="70">
        <v>44197</v>
      </c>
      <c r="L44" s="70">
        <v>44561</v>
      </c>
      <c r="M44" s="48" t="s">
        <v>316</v>
      </c>
      <c r="N44" s="48" t="s">
        <v>317</v>
      </c>
      <c r="O44" s="48" t="s">
        <v>163</v>
      </c>
      <c r="P44" s="54">
        <v>1</v>
      </c>
      <c r="Q44" s="48" t="s">
        <v>146</v>
      </c>
      <c r="R44" s="48" t="s">
        <v>314</v>
      </c>
      <c r="S44" s="52" t="s">
        <v>151</v>
      </c>
      <c r="T44" s="48" t="s">
        <v>141</v>
      </c>
      <c r="U44" s="72">
        <v>0</v>
      </c>
      <c r="V44" s="48" t="s">
        <v>301</v>
      </c>
      <c r="W44" s="95" t="s">
        <v>841</v>
      </c>
      <c r="X44" s="101">
        <v>0.25</v>
      </c>
      <c r="Y44" s="107"/>
      <c r="Z44" s="106" t="s">
        <v>821</v>
      </c>
      <c r="AA44" s="106" t="s">
        <v>822</v>
      </c>
    </row>
    <row r="45" spans="1:27" s="17" customFormat="1" ht="140" hidden="1" x14ac:dyDescent="0.35">
      <c r="A45" s="49">
        <v>38</v>
      </c>
      <c r="B45" s="48" t="s">
        <v>184</v>
      </c>
      <c r="C45" s="52" t="s">
        <v>109</v>
      </c>
      <c r="D45" s="48" t="s">
        <v>81</v>
      </c>
      <c r="E45" s="48" t="s">
        <v>178</v>
      </c>
      <c r="F45" s="48" t="s">
        <v>65</v>
      </c>
      <c r="G45" s="48" t="s">
        <v>36</v>
      </c>
      <c r="H45" s="48" t="s">
        <v>58</v>
      </c>
      <c r="I45" s="48" t="s">
        <v>23</v>
      </c>
      <c r="J45" s="48" t="s">
        <v>315</v>
      </c>
      <c r="K45" s="70">
        <v>44197</v>
      </c>
      <c r="L45" s="70">
        <v>44561</v>
      </c>
      <c r="M45" s="48" t="s">
        <v>318</v>
      </c>
      <c r="N45" s="48" t="s">
        <v>319</v>
      </c>
      <c r="O45" s="48" t="s">
        <v>163</v>
      </c>
      <c r="P45" s="54">
        <v>1</v>
      </c>
      <c r="Q45" s="48" t="s">
        <v>146</v>
      </c>
      <c r="R45" s="48" t="s">
        <v>320</v>
      </c>
      <c r="S45" s="52" t="s">
        <v>151</v>
      </c>
      <c r="T45" s="48" t="s">
        <v>141</v>
      </c>
      <c r="U45" s="72">
        <v>0</v>
      </c>
      <c r="V45" s="48" t="s">
        <v>301</v>
      </c>
      <c r="W45" s="95" t="s">
        <v>823</v>
      </c>
      <c r="X45" s="101">
        <v>0.5</v>
      </c>
      <c r="Y45" s="108">
        <v>0</v>
      </c>
      <c r="Z45" s="106" t="s">
        <v>824</v>
      </c>
      <c r="AA45" s="107" t="s">
        <v>825</v>
      </c>
    </row>
    <row r="46" spans="1:27" s="17" customFormat="1" ht="166.5" hidden="1" customHeight="1" x14ac:dyDescent="0.35">
      <c r="A46" s="57">
        <v>39</v>
      </c>
      <c r="B46" s="48" t="s">
        <v>184</v>
      </c>
      <c r="C46" s="52" t="s">
        <v>109</v>
      </c>
      <c r="D46" s="48" t="s">
        <v>81</v>
      </c>
      <c r="E46" s="48" t="s">
        <v>178</v>
      </c>
      <c r="F46" s="48" t="s">
        <v>65</v>
      </c>
      <c r="G46" s="48" t="s">
        <v>36</v>
      </c>
      <c r="H46" s="48" t="s">
        <v>58</v>
      </c>
      <c r="I46" s="48" t="s">
        <v>23</v>
      </c>
      <c r="J46" s="48" t="s">
        <v>315</v>
      </c>
      <c r="K46" s="70">
        <v>44197</v>
      </c>
      <c r="L46" s="70">
        <v>44561</v>
      </c>
      <c r="M46" s="48" t="s">
        <v>321</v>
      </c>
      <c r="N46" s="48" t="s">
        <v>322</v>
      </c>
      <c r="O46" s="48" t="s">
        <v>163</v>
      </c>
      <c r="P46" s="54">
        <v>1</v>
      </c>
      <c r="Q46" s="48" t="s">
        <v>146</v>
      </c>
      <c r="R46" s="48" t="s">
        <v>314</v>
      </c>
      <c r="S46" s="52" t="s">
        <v>151</v>
      </c>
      <c r="T46" s="48" t="s">
        <v>141</v>
      </c>
      <c r="U46" s="72">
        <v>0</v>
      </c>
      <c r="V46" s="48" t="s">
        <v>301</v>
      </c>
      <c r="W46" s="95" t="s">
        <v>826</v>
      </c>
      <c r="X46" s="101">
        <v>0.52380000000000004</v>
      </c>
      <c r="Y46" s="108">
        <v>155401418</v>
      </c>
      <c r="Z46" s="106" t="s">
        <v>827</v>
      </c>
      <c r="AA46" s="107" t="s">
        <v>803</v>
      </c>
    </row>
    <row r="47" spans="1:27" s="17" customFormat="1" ht="126" hidden="1" x14ac:dyDescent="0.35">
      <c r="A47" s="49">
        <v>40</v>
      </c>
      <c r="B47" s="48" t="s">
        <v>184</v>
      </c>
      <c r="C47" s="52" t="s">
        <v>109</v>
      </c>
      <c r="D47" s="48" t="s">
        <v>81</v>
      </c>
      <c r="E47" s="48" t="s">
        <v>178</v>
      </c>
      <c r="F47" s="48" t="s">
        <v>65</v>
      </c>
      <c r="G47" s="48" t="s">
        <v>36</v>
      </c>
      <c r="H47" s="48" t="s">
        <v>58</v>
      </c>
      <c r="I47" s="48" t="s">
        <v>23</v>
      </c>
      <c r="J47" s="48" t="s">
        <v>315</v>
      </c>
      <c r="K47" s="70">
        <v>44197</v>
      </c>
      <c r="L47" s="70">
        <v>44561</v>
      </c>
      <c r="M47" s="48" t="s">
        <v>323</v>
      </c>
      <c r="N47" s="48" t="s">
        <v>324</v>
      </c>
      <c r="O47" s="48" t="s">
        <v>163</v>
      </c>
      <c r="P47" s="54">
        <v>1</v>
      </c>
      <c r="Q47" s="48" t="s">
        <v>146</v>
      </c>
      <c r="R47" s="48" t="s">
        <v>314</v>
      </c>
      <c r="S47" s="52" t="s">
        <v>151</v>
      </c>
      <c r="T47" s="48" t="s">
        <v>141</v>
      </c>
      <c r="U47" s="72">
        <v>0</v>
      </c>
      <c r="V47" s="48" t="s">
        <v>301</v>
      </c>
      <c r="W47" s="95" t="s">
        <v>828</v>
      </c>
      <c r="X47" s="101">
        <v>0.5</v>
      </c>
      <c r="Y47" s="108">
        <v>14579967</v>
      </c>
      <c r="Z47" s="106" t="s">
        <v>829</v>
      </c>
      <c r="AA47" s="107" t="s">
        <v>803</v>
      </c>
    </row>
    <row r="48" spans="1:27" s="17" customFormat="1" ht="238" hidden="1" x14ac:dyDescent="0.35">
      <c r="A48" s="57">
        <v>41</v>
      </c>
      <c r="B48" s="48" t="s">
        <v>184</v>
      </c>
      <c r="C48" s="52" t="s">
        <v>109</v>
      </c>
      <c r="D48" s="48" t="s">
        <v>81</v>
      </c>
      <c r="E48" s="48" t="s">
        <v>178</v>
      </c>
      <c r="F48" s="48" t="s">
        <v>65</v>
      </c>
      <c r="G48" s="48" t="s">
        <v>36</v>
      </c>
      <c r="H48" s="48" t="s">
        <v>58</v>
      </c>
      <c r="I48" s="48" t="s">
        <v>23</v>
      </c>
      <c r="J48" s="48" t="s">
        <v>315</v>
      </c>
      <c r="K48" s="70">
        <v>44197</v>
      </c>
      <c r="L48" s="70">
        <v>44561</v>
      </c>
      <c r="M48" s="48" t="s">
        <v>325</v>
      </c>
      <c r="N48" s="48" t="s">
        <v>326</v>
      </c>
      <c r="O48" s="48" t="s">
        <v>163</v>
      </c>
      <c r="P48" s="54">
        <v>1</v>
      </c>
      <c r="Q48" s="48" t="s">
        <v>146</v>
      </c>
      <c r="R48" s="48" t="s">
        <v>314</v>
      </c>
      <c r="S48" s="52" t="s">
        <v>151</v>
      </c>
      <c r="T48" s="48" t="s">
        <v>141</v>
      </c>
      <c r="U48" s="72">
        <v>0</v>
      </c>
      <c r="V48" s="48" t="s">
        <v>301</v>
      </c>
      <c r="W48" s="95" t="s">
        <v>830</v>
      </c>
      <c r="X48" s="101" t="s">
        <v>831</v>
      </c>
      <c r="Y48" s="113">
        <v>15000000</v>
      </c>
      <c r="Z48" s="110" t="s">
        <v>832</v>
      </c>
      <c r="AA48" s="107" t="s">
        <v>808</v>
      </c>
    </row>
    <row r="49" spans="1:27" s="17" customFormat="1" ht="126" hidden="1" x14ac:dyDescent="0.35">
      <c r="A49" s="49">
        <v>42</v>
      </c>
      <c r="B49" s="48" t="s">
        <v>184</v>
      </c>
      <c r="C49" s="52" t="s">
        <v>109</v>
      </c>
      <c r="D49" s="48" t="s">
        <v>81</v>
      </c>
      <c r="E49" s="48" t="s">
        <v>178</v>
      </c>
      <c r="F49" s="48" t="s">
        <v>65</v>
      </c>
      <c r="G49" s="48" t="s">
        <v>30</v>
      </c>
      <c r="H49" s="48" t="s">
        <v>58</v>
      </c>
      <c r="I49" s="48" t="s">
        <v>23</v>
      </c>
      <c r="J49" s="48" t="s">
        <v>327</v>
      </c>
      <c r="K49" s="70">
        <v>44197</v>
      </c>
      <c r="L49" s="70">
        <v>44550</v>
      </c>
      <c r="M49" s="48" t="s">
        <v>328</v>
      </c>
      <c r="N49" s="48" t="s">
        <v>329</v>
      </c>
      <c r="O49" s="48" t="s">
        <v>169</v>
      </c>
      <c r="P49" s="74">
        <v>1</v>
      </c>
      <c r="Q49" s="48" t="s">
        <v>146</v>
      </c>
      <c r="R49" s="48" t="s">
        <v>330</v>
      </c>
      <c r="S49" s="52" t="s">
        <v>152</v>
      </c>
      <c r="T49" s="48" t="s">
        <v>293</v>
      </c>
      <c r="U49" s="72">
        <v>0</v>
      </c>
      <c r="V49" s="48" t="s">
        <v>331</v>
      </c>
      <c r="W49" s="95" t="s">
        <v>833</v>
      </c>
      <c r="X49" s="101">
        <v>0.25</v>
      </c>
      <c r="Y49" s="105">
        <v>5500000</v>
      </c>
      <c r="Z49" s="106" t="s">
        <v>834</v>
      </c>
      <c r="AA49" s="106" t="s">
        <v>835</v>
      </c>
    </row>
    <row r="50" spans="1:27" s="17" customFormat="1" ht="210" hidden="1" x14ac:dyDescent="0.35">
      <c r="A50" s="57">
        <v>43</v>
      </c>
      <c r="B50" s="48" t="s">
        <v>184</v>
      </c>
      <c r="C50" s="52" t="s">
        <v>109</v>
      </c>
      <c r="D50" s="48" t="s">
        <v>81</v>
      </c>
      <c r="E50" s="48" t="s">
        <v>178</v>
      </c>
      <c r="F50" s="48" t="s">
        <v>68</v>
      </c>
      <c r="G50" s="48" t="s">
        <v>39</v>
      </c>
      <c r="H50" s="48" t="s">
        <v>58</v>
      </c>
      <c r="I50" s="48" t="s">
        <v>18</v>
      </c>
      <c r="J50" s="48" t="s">
        <v>332</v>
      </c>
      <c r="K50" s="70">
        <v>44256</v>
      </c>
      <c r="L50" s="70">
        <v>44561</v>
      </c>
      <c r="M50" s="48" t="s">
        <v>333</v>
      </c>
      <c r="N50" s="48" t="s">
        <v>334</v>
      </c>
      <c r="O50" s="52" t="s">
        <v>163</v>
      </c>
      <c r="P50" s="71">
        <v>1</v>
      </c>
      <c r="Q50" s="52" t="s">
        <v>146</v>
      </c>
      <c r="R50" s="48" t="s">
        <v>335</v>
      </c>
      <c r="S50" s="52" t="s">
        <v>151</v>
      </c>
      <c r="T50" s="48" t="s">
        <v>141</v>
      </c>
      <c r="U50" s="72" t="s">
        <v>186</v>
      </c>
      <c r="V50" s="48" t="s">
        <v>104</v>
      </c>
      <c r="W50" s="95" t="s">
        <v>782</v>
      </c>
      <c r="X50" s="101">
        <f>7/12</f>
        <v>0.58333333333333337</v>
      </c>
      <c r="Y50" s="49" t="s">
        <v>53</v>
      </c>
      <c r="Z50" s="114" t="s">
        <v>783</v>
      </c>
      <c r="AA50" s="49" t="s">
        <v>784</v>
      </c>
    </row>
    <row r="51" spans="1:27" s="17" customFormat="1" ht="196" hidden="1" x14ac:dyDescent="0.35">
      <c r="A51" s="49">
        <v>44</v>
      </c>
      <c r="B51" s="48" t="s">
        <v>184</v>
      </c>
      <c r="C51" s="52" t="s">
        <v>109</v>
      </c>
      <c r="D51" s="48" t="s">
        <v>81</v>
      </c>
      <c r="E51" s="48" t="s">
        <v>178</v>
      </c>
      <c r="F51" s="48" t="s">
        <v>68</v>
      </c>
      <c r="G51" s="48" t="s">
        <v>39</v>
      </c>
      <c r="H51" s="48" t="s">
        <v>58</v>
      </c>
      <c r="I51" s="48" t="s">
        <v>18</v>
      </c>
      <c r="J51" s="48" t="s">
        <v>336</v>
      </c>
      <c r="K51" s="70">
        <v>44228</v>
      </c>
      <c r="L51" s="70">
        <v>44561</v>
      </c>
      <c r="M51" s="48" t="s">
        <v>337</v>
      </c>
      <c r="N51" s="48" t="s">
        <v>338</v>
      </c>
      <c r="O51" s="48" t="s">
        <v>163</v>
      </c>
      <c r="P51" s="54">
        <v>1</v>
      </c>
      <c r="Q51" s="52" t="s">
        <v>146</v>
      </c>
      <c r="R51" s="48" t="s">
        <v>339</v>
      </c>
      <c r="S51" s="52" t="s">
        <v>151</v>
      </c>
      <c r="T51" s="48" t="s">
        <v>141</v>
      </c>
      <c r="U51" s="72" t="s">
        <v>186</v>
      </c>
      <c r="V51" s="48" t="s">
        <v>217</v>
      </c>
      <c r="W51" s="95" t="s">
        <v>785</v>
      </c>
      <c r="X51" s="101">
        <f>10/12</f>
        <v>0.83333333333333337</v>
      </c>
      <c r="Y51" s="49" t="s">
        <v>53</v>
      </c>
      <c r="Z51" s="114" t="s">
        <v>786</v>
      </c>
      <c r="AA51" s="49" t="s">
        <v>784</v>
      </c>
    </row>
    <row r="52" spans="1:27" s="17" customFormat="1" ht="196" hidden="1" x14ac:dyDescent="0.35">
      <c r="A52" s="57">
        <v>45</v>
      </c>
      <c r="B52" s="48" t="s">
        <v>184</v>
      </c>
      <c r="C52" s="52" t="s">
        <v>109</v>
      </c>
      <c r="D52" s="48" t="s">
        <v>81</v>
      </c>
      <c r="E52" s="48" t="s">
        <v>178</v>
      </c>
      <c r="F52" s="48" t="s">
        <v>68</v>
      </c>
      <c r="G52" s="48" t="s">
        <v>39</v>
      </c>
      <c r="H52" s="48" t="s">
        <v>58</v>
      </c>
      <c r="I52" s="48" t="s">
        <v>18</v>
      </c>
      <c r="J52" s="48" t="s">
        <v>340</v>
      </c>
      <c r="K52" s="70">
        <v>44228</v>
      </c>
      <c r="L52" s="70">
        <v>44561</v>
      </c>
      <c r="M52" s="48" t="s">
        <v>341</v>
      </c>
      <c r="N52" s="48" t="s">
        <v>342</v>
      </c>
      <c r="O52" s="48" t="s">
        <v>163</v>
      </c>
      <c r="P52" s="54">
        <v>1</v>
      </c>
      <c r="Q52" s="52" t="s">
        <v>146</v>
      </c>
      <c r="R52" s="48" t="s">
        <v>343</v>
      </c>
      <c r="S52" s="52" t="s">
        <v>151</v>
      </c>
      <c r="T52" s="48" t="s">
        <v>141</v>
      </c>
      <c r="U52" s="72" t="s">
        <v>186</v>
      </c>
      <c r="V52" s="48" t="s">
        <v>97</v>
      </c>
      <c r="W52" s="95" t="s">
        <v>787</v>
      </c>
      <c r="X52" s="101">
        <f>10/12</f>
        <v>0.83333333333333337</v>
      </c>
      <c r="Y52" s="49" t="s">
        <v>53</v>
      </c>
      <c r="Z52" s="47" t="s">
        <v>788</v>
      </c>
      <c r="AA52" s="49" t="s">
        <v>784</v>
      </c>
    </row>
    <row r="53" spans="1:27" s="17" customFormat="1" ht="126" hidden="1" x14ac:dyDescent="0.35">
      <c r="A53" s="49">
        <v>46</v>
      </c>
      <c r="B53" s="48" t="s">
        <v>184</v>
      </c>
      <c r="C53" s="52" t="s">
        <v>109</v>
      </c>
      <c r="D53" s="48" t="s">
        <v>81</v>
      </c>
      <c r="E53" s="48" t="s">
        <v>178</v>
      </c>
      <c r="F53" s="48" t="s">
        <v>68</v>
      </c>
      <c r="G53" s="48" t="s">
        <v>39</v>
      </c>
      <c r="H53" s="48" t="s">
        <v>58</v>
      </c>
      <c r="I53" s="48" t="s">
        <v>18</v>
      </c>
      <c r="J53" s="48" t="s">
        <v>612</v>
      </c>
      <c r="K53" s="70">
        <v>44228</v>
      </c>
      <c r="L53" s="70">
        <v>44377</v>
      </c>
      <c r="M53" s="48" t="s">
        <v>172</v>
      </c>
      <c r="N53" s="48" t="s">
        <v>344</v>
      </c>
      <c r="O53" s="48" t="s">
        <v>169</v>
      </c>
      <c r="P53" s="47">
        <v>1</v>
      </c>
      <c r="Q53" s="48" t="s">
        <v>146</v>
      </c>
      <c r="R53" s="48" t="s">
        <v>345</v>
      </c>
      <c r="S53" s="48" t="s">
        <v>150</v>
      </c>
      <c r="T53" s="48" t="s">
        <v>141</v>
      </c>
      <c r="U53" s="72" t="s">
        <v>186</v>
      </c>
      <c r="V53" s="48" t="s">
        <v>213</v>
      </c>
      <c r="W53" s="95" t="s">
        <v>789</v>
      </c>
      <c r="X53" s="101">
        <v>1</v>
      </c>
      <c r="Y53" s="49" t="s">
        <v>53</v>
      </c>
      <c r="Z53" s="47" t="s">
        <v>788</v>
      </c>
      <c r="AA53" s="49" t="s">
        <v>784</v>
      </c>
    </row>
    <row r="54" spans="1:27" s="17" customFormat="1" ht="126" hidden="1" x14ac:dyDescent="0.35">
      <c r="A54" s="57">
        <v>47</v>
      </c>
      <c r="B54" s="48" t="s">
        <v>184</v>
      </c>
      <c r="C54" s="52" t="s">
        <v>109</v>
      </c>
      <c r="D54" s="48" t="s">
        <v>81</v>
      </c>
      <c r="E54" s="48" t="s">
        <v>178</v>
      </c>
      <c r="F54" s="48" t="s">
        <v>68</v>
      </c>
      <c r="G54" s="48" t="s">
        <v>38</v>
      </c>
      <c r="H54" s="48" t="s">
        <v>58</v>
      </c>
      <c r="I54" s="48" t="s">
        <v>16</v>
      </c>
      <c r="J54" s="51" t="s">
        <v>346</v>
      </c>
      <c r="K54" s="70">
        <v>44378</v>
      </c>
      <c r="L54" s="70">
        <v>44499</v>
      </c>
      <c r="M54" s="48" t="s">
        <v>347</v>
      </c>
      <c r="N54" s="48" t="s">
        <v>348</v>
      </c>
      <c r="O54" s="52" t="s">
        <v>163</v>
      </c>
      <c r="P54" s="71">
        <v>0.3</v>
      </c>
      <c r="Q54" s="48" t="s">
        <v>146</v>
      </c>
      <c r="R54" s="48" t="s">
        <v>349</v>
      </c>
      <c r="S54" s="52" t="s">
        <v>152</v>
      </c>
      <c r="T54" s="48" t="s">
        <v>141</v>
      </c>
      <c r="U54" s="72" t="s">
        <v>186</v>
      </c>
      <c r="V54" s="48" t="s">
        <v>104</v>
      </c>
      <c r="W54" s="95" t="s">
        <v>836</v>
      </c>
      <c r="X54" s="101">
        <v>0.3</v>
      </c>
      <c r="Y54" s="54">
        <v>0.3</v>
      </c>
      <c r="Z54" s="47" t="s">
        <v>837</v>
      </c>
      <c r="AA54" s="47" t="s">
        <v>838</v>
      </c>
    </row>
    <row r="55" spans="1:27" s="17" customFormat="1" ht="210.75" hidden="1" customHeight="1" x14ac:dyDescent="0.35">
      <c r="A55" s="49">
        <v>48</v>
      </c>
      <c r="B55" s="48" t="s">
        <v>184</v>
      </c>
      <c r="C55" s="52" t="s">
        <v>109</v>
      </c>
      <c r="D55" s="48" t="s">
        <v>81</v>
      </c>
      <c r="E55" s="48" t="s">
        <v>178</v>
      </c>
      <c r="F55" s="48" t="s">
        <v>68</v>
      </c>
      <c r="G55" s="48" t="s">
        <v>38</v>
      </c>
      <c r="H55" s="48" t="s">
        <v>58</v>
      </c>
      <c r="I55" s="48" t="s">
        <v>16</v>
      </c>
      <c r="J55" s="51" t="s">
        <v>346</v>
      </c>
      <c r="K55" s="70">
        <v>44228</v>
      </c>
      <c r="L55" s="70">
        <v>44530</v>
      </c>
      <c r="M55" s="48" t="s">
        <v>350</v>
      </c>
      <c r="N55" s="48" t="s">
        <v>351</v>
      </c>
      <c r="O55" s="48" t="s">
        <v>163</v>
      </c>
      <c r="P55" s="54">
        <v>1</v>
      </c>
      <c r="Q55" s="48" t="s">
        <v>146</v>
      </c>
      <c r="R55" s="48" t="s">
        <v>352</v>
      </c>
      <c r="S55" s="52" t="s">
        <v>151</v>
      </c>
      <c r="T55" s="48" t="s">
        <v>141</v>
      </c>
      <c r="U55" s="72" t="s">
        <v>186</v>
      </c>
      <c r="V55" s="48" t="s">
        <v>186</v>
      </c>
      <c r="W55" s="95" t="s">
        <v>839</v>
      </c>
      <c r="X55" s="101">
        <v>1</v>
      </c>
      <c r="Y55" s="54">
        <v>1</v>
      </c>
      <c r="Z55" s="47" t="s">
        <v>840</v>
      </c>
      <c r="AA55" s="47" t="s">
        <v>838</v>
      </c>
    </row>
    <row r="56" spans="1:27" s="17" customFormat="1" ht="126" hidden="1" x14ac:dyDescent="0.35">
      <c r="A56" s="57">
        <v>49</v>
      </c>
      <c r="B56" s="48" t="s">
        <v>184</v>
      </c>
      <c r="C56" s="52" t="s">
        <v>109</v>
      </c>
      <c r="D56" s="48" t="s">
        <v>81</v>
      </c>
      <c r="E56" s="48" t="s">
        <v>178</v>
      </c>
      <c r="F56" s="48" t="s">
        <v>68</v>
      </c>
      <c r="G56" s="48" t="s">
        <v>39</v>
      </c>
      <c r="H56" s="48" t="s">
        <v>58</v>
      </c>
      <c r="I56" s="48" t="s">
        <v>19</v>
      </c>
      <c r="J56" s="48" t="s">
        <v>353</v>
      </c>
      <c r="K56" s="70">
        <v>44198</v>
      </c>
      <c r="L56" s="70">
        <v>44561</v>
      </c>
      <c r="M56" s="48" t="s">
        <v>354</v>
      </c>
      <c r="N56" s="48" t="s">
        <v>355</v>
      </c>
      <c r="O56" s="52" t="s">
        <v>163</v>
      </c>
      <c r="P56" s="71">
        <v>1</v>
      </c>
      <c r="Q56" s="52" t="s">
        <v>146</v>
      </c>
      <c r="R56" s="48" t="s">
        <v>356</v>
      </c>
      <c r="S56" s="52" t="s">
        <v>151</v>
      </c>
      <c r="T56" s="48" t="s">
        <v>141</v>
      </c>
      <c r="U56" s="72" t="s">
        <v>186</v>
      </c>
      <c r="V56" s="48" t="s">
        <v>97</v>
      </c>
      <c r="W56" s="95" t="s">
        <v>777</v>
      </c>
      <c r="X56" s="101">
        <v>1</v>
      </c>
      <c r="Y56" s="115" t="s">
        <v>53</v>
      </c>
      <c r="Z56" s="116" t="s">
        <v>778</v>
      </c>
      <c r="AA56" s="116" t="s">
        <v>779</v>
      </c>
    </row>
    <row r="57" spans="1:27" s="17" customFormat="1" ht="126" hidden="1" x14ac:dyDescent="0.35">
      <c r="A57" s="49">
        <v>50</v>
      </c>
      <c r="B57" s="48" t="s">
        <v>184</v>
      </c>
      <c r="C57" s="52" t="s">
        <v>109</v>
      </c>
      <c r="D57" s="48" t="s">
        <v>81</v>
      </c>
      <c r="E57" s="48" t="s">
        <v>178</v>
      </c>
      <c r="F57" s="48" t="s">
        <v>85</v>
      </c>
      <c r="G57" s="48" t="s">
        <v>48</v>
      </c>
      <c r="H57" s="48" t="s">
        <v>58</v>
      </c>
      <c r="I57" s="48" t="s">
        <v>19</v>
      </c>
      <c r="J57" s="48" t="s">
        <v>357</v>
      </c>
      <c r="K57" s="70">
        <v>44198</v>
      </c>
      <c r="L57" s="70">
        <v>44561</v>
      </c>
      <c r="M57" s="48" t="s">
        <v>358</v>
      </c>
      <c r="N57" s="48" t="s">
        <v>359</v>
      </c>
      <c r="O57" s="48" t="s">
        <v>163</v>
      </c>
      <c r="P57" s="54">
        <v>1</v>
      </c>
      <c r="Q57" s="48" t="s">
        <v>146</v>
      </c>
      <c r="R57" s="48" t="s">
        <v>360</v>
      </c>
      <c r="S57" s="52" t="s">
        <v>151</v>
      </c>
      <c r="T57" s="48" t="s">
        <v>141</v>
      </c>
      <c r="U57" s="72" t="s">
        <v>186</v>
      </c>
      <c r="V57" s="48" t="s">
        <v>104</v>
      </c>
      <c r="W57" s="95" t="s">
        <v>780</v>
      </c>
      <c r="X57" s="101">
        <v>1</v>
      </c>
      <c r="Y57" s="115" t="s">
        <v>53</v>
      </c>
      <c r="Z57" s="117" t="s">
        <v>781</v>
      </c>
      <c r="AA57" s="116" t="s">
        <v>779</v>
      </c>
    </row>
    <row r="58" spans="1:27" s="17" customFormat="1" ht="126" hidden="1" x14ac:dyDescent="0.35">
      <c r="A58" s="57">
        <v>51</v>
      </c>
      <c r="B58" s="48" t="s">
        <v>184</v>
      </c>
      <c r="C58" s="52" t="s">
        <v>109</v>
      </c>
      <c r="D58" s="48" t="s">
        <v>81</v>
      </c>
      <c r="E58" s="48" t="s">
        <v>178</v>
      </c>
      <c r="F58" s="48" t="s">
        <v>68</v>
      </c>
      <c r="G58" s="48" t="s">
        <v>39</v>
      </c>
      <c r="H58" s="48" t="s">
        <v>58</v>
      </c>
      <c r="I58" s="48" t="s">
        <v>20</v>
      </c>
      <c r="J58" s="48" t="s">
        <v>361</v>
      </c>
      <c r="K58" s="70">
        <v>44198</v>
      </c>
      <c r="L58" s="70">
        <v>44561</v>
      </c>
      <c r="M58" s="48" t="s">
        <v>362</v>
      </c>
      <c r="N58" s="48" t="s">
        <v>363</v>
      </c>
      <c r="O58" s="48" t="s">
        <v>169</v>
      </c>
      <c r="P58" s="47">
        <v>4</v>
      </c>
      <c r="Q58" s="48" t="s">
        <v>146</v>
      </c>
      <c r="R58" s="48" t="s">
        <v>364</v>
      </c>
      <c r="S58" s="48" t="s">
        <v>151</v>
      </c>
      <c r="T58" s="48" t="s">
        <v>141</v>
      </c>
      <c r="U58" s="72" t="s">
        <v>186</v>
      </c>
      <c r="V58" s="48" t="s">
        <v>97</v>
      </c>
      <c r="W58" s="95" t="s">
        <v>846</v>
      </c>
      <c r="X58" s="129">
        <v>1</v>
      </c>
      <c r="Y58" s="129" t="s">
        <v>652</v>
      </c>
      <c r="Z58" s="130" t="s">
        <v>847</v>
      </c>
      <c r="AA58" s="131" t="s">
        <v>848</v>
      </c>
    </row>
    <row r="59" spans="1:27" s="17" customFormat="1" ht="126" hidden="1" x14ac:dyDescent="0.35">
      <c r="A59" s="49">
        <v>52</v>
      </c>
      <c r="B59" s="48" t="s">
        <v>184</v>
      </c>
      <c r="C59" s="52" t="s">
        <v>109</v>
      </c>
      <c r="D59" s="48" t="s">
        <v>81</v>
      </c>
      <c r="E59" s="48" t="s">
        <v>178</v>
      </c>
      <c r="F59" s="48" t="s">
        <v>68</v>
      </c>
      <c r="G59" s="48" t="s">
        <v>38</v>
      </c>
      <c r="H59" s="48" t="s">
        <v>58</v>
      </c>
      <c r="I59" s="48" t="s">
        <v>20</v>
      </c>
      <c r="J59" s="48" t="s">
        <v>365</v>
      </c>
      <c r="K59" s="70">
        <v>44198</v>
      </c>
      <c r="L59" s="70">
        <v>44561</v>
      </c>
      <c r="M59" s="48" t="s">
        <v>366</v>
      </c>
      <c r="N59" s="48" t="s">
        <v>367</v>
      </c>
      <c r="O59" s="48" t="s">
        <v>163</v>
      </c>
      <c r="P59" s="54">
        <v>1</v>
      </c>
      <c r="Q59" s="48" t="s">
        <v>146</v>
      </c>
      <c r="R59" s="48" t="s">
        <v>368</v>
      </c>
      <c r="S59" s="48" t="s">
        <v>151</v>
      </c>
      <c r="T59" s="48" t="s">
        <v>166</v>
      </c>
      <c r="U59" s="72">
        <v>46350000</v>
      </c>
      <c r="V59" s="48" t="s">
        <v>97</v>
      </c>
      <c r="W59" s="95" t="s">
        <v>849</v>
      </c>
      <c r="X59" s="132">
        <f>4/4</f>
        <v>1</v>
      </c>
      <c r="Y59" s="133">
        <v>0</v>
      </c>
      <c r="Z59" s="134" t="s">
        <v>850</v>
      </c>
      <c r="AA59" s="131" t="s">
        <v>851</v>
      </c>
    </row>
    <row r="60" spans="1:27" s="17" customFormat="1" ht="126" hidden="1" x14ac:dyDescent="0.35">
      <c r="A60" s="57">
        <v>53</v>
      </c>
      <c r="B60" s="48" t="s">
        <v>184</v>
      </c>
      <c r="C60" s="52" t="s">
        <v>109</v>
      </c>
      <c r="D60" s="48" t="s">
        <v>81</v>
      </c>
      <c r="E60" s="48" t="s">
        <v>178</v>
      </c>
      <c r="F60" s="48" t="s">
        <v>68</v>
      </c>
      <c r="G60" s="48" t="s">
        <v>38</v>
      </c>
      <c r="H60" s="48" t="s">
        <v>58</v>
      </c>
      <c r="I60" s="48" t="s">
        <v>20</v>
      </c>
      <c r="J60" s="48" t="s">
        <v>369</v>
      </c>
      <c r="K60" s="70">
        <v>44198</v>
      </c>
      <c r="L60" s="70">
        <v>44561</v>
      </c>
      <c r="M60" s="48" t="s">
        <v>370</v>
      </c>
      <c r="N60" s="48" t="s">
        <v>371</v>
      </c>
      <c r="O60" s="48" t="s">
        <v>163</v>
      </c>
      <c r="P60" s="54">
        <v>1</v>
      </c>
      <c r="Q60" s="48" t="s">
        <v>146</v>
      </c>
      <c r="R60" s="48" t="s">
        <v>372</v>
      </c>
      <c r="S60" s="48" t="s">
        <v>151</v>
      </c>
      <c r="T60" s="48" t="s">
        <v>141</v>
      </c>
      <c r="U60" s="72" t="s">
        <v>186</v>
      </c>
      <c r="V60" s="48" t="s">
        <v>186</v>
      </c>
      <c r="W60" s="95" t="s">
        <v>852</v>
      </c>
      <c r="X60" s="135">
        <f>3/3</f>
        <v>1</v>
      </c>
      <c r="Y60" s="136" t="s">
        <v>652</v>
      </c>
      <c r="Z60" s="131" t="s">
        <v>853</v>
      </c>
      <c r="AA60" s="131" t="s">
        <v>851</v>
      </c>
    </row>
    <row r="61" spans="1:27" s="17" customFormat="1" ht="126" hidden="1" x14ac:dyDescent="0.35">
      <c r="A61" s="49">
        <v>54</v>
      </c>
      <c r="B61" s="48" t="s">
        <v>184</v>
      </c>
      <c r="C61" s="52" t="s">
        <v>109</v>
      </c>
      <c r="D61" s="48" t="s">
        <v>81</v>
      </c>
      <c r="E61" s="48" t="s">
        <v>178</v>
      </c>
      <c r="F61" s="48" t="s">
        <v>68</v>
      </c>
      <c r="G61" s="48" t="s">
        <v>38</v>
      </c>
      <c r="H61" s="48" t="s">
        <v>58</v>
      </c>
      <c r="I61" s="48" t="s">
        <v>20</v>
      </c>
      <c r="J61" s="48" t="s">
        <v>373</v>
      </c>
      <c r="K61" s="70">
        <v>44198</v>
      </c>
      <c r="L61" s="70">
        <v>44561</v>
      </c>
      <c r="M61" s="48" t="s">
        <v>374</v>
      </c>
      <c r="N61" s="48" t="s">
        <v>375</v>
      </c>
      <c r="O61" s="48" t="s">
        <v>163</v>
      </c>
      <c r="P61" s="54">
        <v>1</v>
      </c>
      <c r="Q61" s="48" t="s">
        <v>146</v>
      </c>
      <c r="R61" s="48" t="s">
        <v>376</v>
      </c>
      <c r="S61" s="48" t="s">
        <v>151</v>
      </c>
      <c r="T61" s="48" t="s">
        <v>141</v>
      </c>
      <c r="U61" s="72" t="s">
        <v>186</v>
      </c>
      <c r="V61" s="48" t="s">
        <v>186</v>
      </c>
      <c r="W61" s="95" t="s">
        <v>854</v>
      </c>
      <c r="X61" s="135">
        <f>9/9</f>
        <v>1</v>
      </c>
      <c r="Y61" s="136" t="s">
        <v>652</v>
      </c>
      <c r="Z61" s="134" t="s">
        <v>850</v>
      </c>
      <c r="AA61" s="131" t="s">
        <v>851</v>
      </c>
    </row>
    <row r="62" spans="1:27" s="17" customFormat="1" ht="126" hidden="1" x14ac:dyDescent="0.35">
      <c r="A62" s="57">
        <v>55</v>
      </c>
      <c r="B62" s="48" t="s">
        <v>184</v>
      </c>
      <c r="C62" s="52" t="s">
        <v>109</v>
      </c>
      <c r="D62" s="48" t="s">
        <v>81</v>
      </c>
      <c r="E62" s="48" t="s">
        <v>178</v>
      </c>
      <c r="F62" s="48" t="s">
        <v>68</v>
      </c>
      <c r="G62" s="48" t="s">
        <v>38</v>
      </c>
      <c r="H62" s="48" t="s">
        <v>58</v>
      </c>
      <c r="I62" s="48" t="s">
        <v>21</v>
      </c>
      <c r="J62" s="48" t="s">
        <v>377</v>
      </c>
      <c r="K62" s="70">
        <v>44287</v>
      </c>
      <c r="L62" s="70">
        <v>44561</v>
      </c>
      <c r="M62" s="48" t="s">
        <v>378</v>
      </c>
      <c r="N62" s="48" t="s">
        <v>379</v>
      </c>
      <c r="O62" s="48" t="s">
        <v>163</v>
      </c>
      <c r="P62" s="54">
        <v>1</v>
      </c>
      <c r="Q62" s="48" t="s">
        <v>146</v>
      </c>
      <c r="R62" s="48" t="s">
        <v>380</v>
      </c>
      <c r="S62" s="48" t="s">
        <v>150</v>
      </c>
      <c r="T62" s="48" t="s">
        <v>141</v>
      </c>
      <c r="U62" s="72" t="s">
        <v>186</v>
      </c>
      <c r="V62" s="48" t="s">
        <v>186</v>
      </c>
      <c r="W62" s="95" t="s">
        <v>855</v>
      </c>
      <c r="X62" s="132">
        <v>1</v>
      </c>
      <c r="Y62" s="136" t="s">
        <v>652</v>
      </c>
      <c r="Z62" s="134" t="s">
        <v>856</v>
      </c>
      <c r="AA62" s="134" t="s">
        <v>857</v>
      </c>
    </row>
    <row r="63" spans="1:27" s="17" customFormat="1" ht="126" hidden="1" x14ac:dyDescent="0.35">
      <c r="A63" s="49">
        <v>56</v>
      </c>
      <c r="B63" s="48" t="s">
        <v>184</v>
      </c>
      <c r="C63" s="52" t="s">
        <v>109</v>
      </c>
      <c r="D63" s="47" t="s">
        <v>81</v>
      </c>
      <c r="E63" s="47" t="s">
        <v>178</v>
      </c>
      <c r="F63" s="47" t="s">
        <v>68</v>
      </c>
      <c r="G63" s="47" t="s">
        <v>38</v>
      </c>
      <c r="H63" s="48" t="s">
        <v>58</v>
      </c>
      <c r="I63" s="48" t="s">
        <v>21</v>
      </c>
      <c r="J63" s="48" t="s">
        <v>381</v>
      </c>
      <c r="K63" s="62">
        <v>44198</v>
      </c>
      <c r="L63" s="62">
        <v>44561</v>
      </c>
      <c r="M63" s="48" t="s">
        <v>382</v>
      </c>
      <c r="N63" s="48" t="s">
        <v>383</v>
      </c>
      <c r="O63" s="48" t="s">
        <v>163</v>
      </c>
      <c r="P63" s="54">
        <v>1</v>
      </c>
      <c r="Q63" s="48" t="s">
        <v>146</v>
      </c>
      <c r="R63" s="48" t="s">
        <v>384</v>
      </c>
      <c r="S63" s="48" t="s">
        <v>151</v>
      </c>
      <c r="T63" s="48" t="s">
        <v>141</v>
      </c>
      <c r="U63" s="72" t="s">
        <v>186</v>
      </c>
      <c r="V63" s="48" t="s">
        <v>186</v>
      </c>
      <c r="W63" s="95" t="s">
        <v>858</v>
      </c>
      <c r="X63" s="132">
        <f>2/2</f>
        <v>1</v>
      </c>
      <c r="Y63" s="136" t="s">
        <v>652</v>
      </c>
      <c r="Z63" s="134" t="s">
        <v>859</v>
      </c>
      <c r="AA63" s="131" t="s">
        <v>857</v>
      </c>
    </row>
    <row r="64" spans="1:27" s="17" customFormat="1" ht="140" hidden="1" x14ac:dyDescent="0.35">
      <c r="A64" s="57">
        <v>57</v>
      </c>
      <c r="B64" s="48" t="s">
        <v>184</v>
      </c>
      <c r="C64" s="52" t="s">
        <v>109</v>
      </c>
      <c r="D64" s="48" t="s">
        <v>81</v>
      </c>
      <c r="E64" s="48" t="s">
        <v>178</v>
      </c>
      <c r="F64" s="48" t="s">
        <v>85</v>
      </c>
      <c r="G64" s="48" t="s">
        <v>48</v>
      </c>
      <c r="H64" s="48" t="s">
        <v>63</v>
      </c>
      <c r="I64" s="48" t="s">
        <v>4</v>
      </c>
      <c r="J64" s="48" t="s">
        <v>385</v>
      </c>
      <c r="K64" s="70">
        <v>44197</v>
      </c>
      <c r="L64" s="70">
        <v>44561</v>
      </c>
      <c r="M64" s="48" t="s">
        <v>386</v>
      </c>
      <c r="N64" s="48" t="s">
        <v>387</v>
      </c>
      <c r="O64" s="52" t="s">
        <v>169</v>
      </c>
      <c r="P64" s="75">
        <v>3</v>
      </c>
      <c r="Q64" s="52" t="s">
        <v>146</v>
      </c>
      <c r="R64" s="48" t="s">
        <v>388</v>
      </c>
      <c r="S64" s="48" t="s">
        <v>151</v>
      </c>
      <c r="T64" s="48" t="s">
        <v>389</v>
      </c>
      <c r="U64" s="56">
        <v>53221500</v>
      </c>
      <c r="V64" s="48" t="s">
        <v>213</v>
      </c>
      <c r="W64" s="95" t="s">
        <v>658</v>
      </c>
      <c r="X64" s="101">
        <v>0.1</v>
      </c>
      <c r="Y64" s="47" t="s">
        <v>659</v>
      </c>
      <c r="Z64" s="47" t="s">
        <v>660</v>
      </c>
      <c r="AA64" s="49" t="s">
        <v>661</v>
      </c>
    </row>
    <row r="65" spans="1:27" s="17" customFormat="1" ht="182" hidden="1" x14ac:dyDescent="0.35">
      <c r="A65" s="49">
        <v>58</v>
      </c>
      <c r="B65" s="48" t="s">
        <v>184</v>
      </c>
      <c r="C65" s="52" t="s">
        <v>109</v>
      </c>
      <c r="D65" s="48" t="s">
        <v>81</v>
      </c>
      <c r="E65" s="48" t="s">
        <v>178</v>
      </c>
      <c r="F65" s="48" t="s">
        <v>85</v>
      </c>
      <c r="G65" s="48" t="s">
        <v>48</v>
      </c>
      <c r="H65" s="48" t="s">
        <v>63</v>
      </c>
      <c r="I65" s="48" t="s">
        <v>4</v>
      </c>
      <c r="J65" s="48" t="s">
        <v>385</v>
      </c>
      <c r="K65" s="70">
        <v>44197</v>
      </c>
      <c r="L65" s="70">
        <v>44561</v>
      </c>
      <c r="M65" s="48" t="s">
        <v>386</v>
      </c>
      <c r="N65" s="48" t="s">
        <v>390</v>
      </c>
      <c r="O65" s="52" t="s">
        <v>169</v>
      </c>
      <c r="P65" s="75">
        <v>2</v>
      </c>
      <c r="Q65" s="52" t="s">
        <v>146</v>
      </c>
      <c r="R65" s="48" t="s">
        <v>391</v>
      </c>
      <c r="S65" s="48" t="s">
        <v>151</v>
      </c>
      <c r="T65" s="48" t="s">
        <v>389</v>
      </c>
      <c r="U65" s="56">
        <v>148107168</v>
      </c>
      <c r="V65" s="48" t="s">
        <v>213</v>
      </c>
      <c r="W65" s="95" t="s">
        <v>662</v>
      </c>
      <c r="X65" s="101">
        <v>1</v>
      </c>
      <c r="Y65" s="119">
        <v>44040000</v>
      </c>
      <c r="Z65" s="120" t="s">
        <v>663</v>
      </c>
      <c r="AA65" s="49" t="s">
        <v>661</v>
      </c>
    </row>
    <row r="66" spans="1:27" s="17" customFormat="1" ht="154.5" hidden="1" x14ac:dyDescent="0.35">
      <c r="A66" s="57">
        <v>59</v>
      </c>
      <c r="B66" s="48" t="s">
        <v>184</v>
      </c>
      <c r="C66" s="52" t="s">
        <v>109</v>
      </c>
      <c r="D66" s="48" t="s">
        <v>81</v>
      </c>
      <c r="E66" s="48" t="s">
        <v>178</v>
      </c>
      <c r="F66" s="48" t="s">
        <v>85</v>
      </c>
      <c r="G66" s="48" t="s">
        <v>48</v>
      </c>
      <c r="H66" s="48" t="s">
        <v>63</v>
      </c>
      <c r="I66" s="48" t="s">
        <v>4</v>
      </c>
      <c r="J66" s="48" t="s">
        <v>392</v>
      </c>
      <c r="K66" s="70">
        <v>44197</v>
      </c>
      <c r="L66" s="70">
        <v>44561</v>
      </c>
      <c r="M66" s="48" t="s">
        <v>393</v>
      </c>
      <c r="N66" s="48" t="s">
        <v>394</v>
      </c>
      <c r="O66" s="52" t="s">
        <v>169</v>
      </c>
      <c r="P66" s="54" t="s">
        <v>395</v>
      </c>
      <c r="Q66" s="52" t="s">
        <v>145</v>
      </c>
      <c r="R66" s="48" t="s">
        <v>396</v>
      </c>
      <c r="S66" s="52" t="s">
        <v>151</v>
      </c>
      <c r="T66" s="48" t="s">
        <v>389</v>
      </c>
      <c r="U66" s="56">
        <v>104000000</v>
      </c>
      <c r="V66" s="48" t="s">
        <v>104</v>
      </c>
      <c r="W66" s="95" t="s">
        <v>664</v>
      </c>
      <c r="X66" s="101">
        <v>0.6</v>
      </c>
      <c r="Y66" s="119">
        <v>26000000</v>
      </c>
      <c r="Z66" s="120" t="s">
        <v>665</v>
      </c>
      <c r="AA66" s="49" t="s">
        <v>661</v>
      </c>
    </row>
    <row r="67" spans="1:27" s="17" customFormat="1" ht="392.5" hidden="1" x14ac:dyDescent="0.35">
      <c r="A67" s="49">
        <v>60</v>
      </c>
      <c r="B67" s="48" t="s">
        <v>184</v>
      </c>
      <c r="C67" s="52" t="s">
        <v>109</v>
      </c>
      <c r="D67" s="48" t="s">
        <v>81</v>
      </c>
      <c r="E67" s="48" t="s">
        <v>178</v>
      </c>
      <c r="F67" s="48" t="s">
        <v>85</v>
      </c>
      <c r="G67" s="48" t="s">
        <v>48</v>
      </c>
      <c r="H67" s="48" t="s">
        <v>63</v>
      </c>
      <c r="I67" s="48" t="s">
        <v>4</v>
      </c>
      <c r="J67" s="48" t="s">
        <v>392</v>
      </c>
      <c r="K67" s="70">
        <v>44197</v>
      </c>
      <c r="L67" s="70">
        <v>44561</v>
      </c>
      <c r="M67" s="48" t="s">
        <v>397</v>
      </c>
      <c r="N67" s="48" t="s">
        <v>530</v>
      </c>
      <c r="O67" s="52" t="s">
        <v>169</v>
      </c>
      <c r="P67" s="75">
        <v>10</v>
      </c>
      <c r="Q67" s="52" t="s">
        <v>145</v>
      </c>
      <c r="R67" s="48" t="s">
        <v>398</v>
      </c>
      <c r="S67" s="52" t="s">
        <v>151</v>
      </c>
      <c r="T67" s="48" t="s">
        <v>389</v>
      </c>
      <c r="U67" s="56">
        <v>50000000</v>
      </c>
      <c r="V67" s="48" t="s">
        <v>104</v>
      </c>
      <c r="W67" s="95" t="s">
        <v>666</v>
      </c>
      <c r="X67" s="101">
        <v>1</v>
      </c>
      <c r="Y67" s="119">
        <v>15732360</v>
      </c>
      <c r="Z67" s="120" t="s">
        <v>667</v>
      </c>
      <c r="AA67" s="49" t="s">
        <v>661</v>
      </c>
    </row>
    <row r="68" spans="1:27" s="17" customFormat="1" ht="350.5" hidden="1" x14ac:dyDescent="0.35">
      <c r="A68" s="57">
        <v>61</v>
      </c>
      <c r="B68" s="48" t="s">
        <v>184</v>
      </c>
      <c r="C68" s="52" t="s">
        <v>109</v>
      </c>
      <c r="D68" s="48" t="s">
        <v>81</v>
      </c>
      <c r="E68" s="48" t="s">
        <v>178</v>
      </c>
      <c r="F68" s="48" t="s">
        <v>85</v>
      </c>
      <c r="G68" s="48" t="s">
        <v>48</v>
      </c>
      <c r="H68" s="48" t="s">
        <v>63</v>
      </c>
      <c r="I68" s="48" t="s">
        <v>4</v>
      </c>
      <c r="J68" s="48" t="s">
        <v>392</v>
      </c>
      <c r="K68" s="70">
        <v>44197</v>
      </c>
      <c r="L68" s="70">
        <v>44561</v>
      </c>
      <c r="M68" s="48" t="s">
        <v>399</v>
      </c>
      <c r="N68" s="48" t="s">
        <v>531</v>
      </c>
      <c r="O68" s="52" t="s">
        <v>169</v>
      </c>
      <c r="P68" s="75">
        <v>35</v>
      </c>
      <c r="Q68" s="52" t="s">
        <v>145</v>
      </c>
      <c r="R68" s="48" t="s">
        <v>400</v>
      </c>
      <c r="S68" s="52" t="s">
        <v>151</v>
      </c>
      <c r="T68" s="48" t="s">
        <v>389</v>
      </c>
      <c r="U68" s="56">
        <v>257500000</v>
      </c>
      <c r="V68" s="48" t="s">
        <v>104</v>
      </c>
      <c r="W68" s="95" t="s">
        <v>668</v>
      </c>
      <c r="X68" s="101">
        <v>1</v>
      </c>
      <c r="Y68" s="119">
        <v>86310000</v>
      </c>
      <c r="Z68" s="120" t="s">
        <v>669</v>
      </c>
      <c r="AA68" s="49" t="s">
        <v>661</v>
      </c>
    </row>
    <row r="69" spans="1:27" s="17" customFormat="1" ht="409.5" hidden="1" x14ac:dyDescent="0.35">
      <c r="A69" s="49">
        <v>62</v>
      </c>
      <c r="B69" s="55" t="s">
        <v>185</v>
      </c>
      <c r="C69" s="58" t="s">
        <v>110</v>
      </c>
      <c r="D69" s="55" t="s">
        <v>82</v>
      </c>
      <c r="E69" s="55" t="s">
        <v>274</v>
      </c>
      <c r="F69" s="55" t="s">
        <v>68</v>
      </c>
      <c r="G69" s="55" t="s">
        <v>38</v>
      </c>
      <c r="H69" s="55" t="s">
        <v>61</v>
      </c>
      <c r="I69" s="55" t="s">
        <v>10</v>
      </c>
      <c r="J69" s="55" t="s">
        <v>401</v>
      </c>
      <c r="K69" s="76">
        <v>44229</v>
      </c>
      <c r="L69" s="77">
        <v>44530</v>
      </c>
      <c r="M69" s="55" t="s">
        <v>402</v>
      </c>
      <c r="N69" s="55" t="s">
        <v>403</v>
      </c>
      <c r="O69" s="58" t="s">
        <v>163</v>
      </c>
      <c r="P69" s="78">
        <v>1</v>
      </c>
      <c r="Q69" s="58" t="s">
        <v>145</v>
      </c>
      <c r="R69" s="55" t="s">
        <v>404</v>
      </c>
      <c r="S69" s="58" t="s">
        <v>151</v>
      </c>
      <c r="T69" s="55" t="s">
        <v>141</v>
      </c>
      <c r="U69" s="61">
        <v>0</v>
      </c>
      <c r="V69" s="55" t="s">
        <v>186</v>
      </c>
      <c r="W69" s="95" t="s">
        <v>742</v>
      </c>
      <c r="X69" s="101" t="s">
        <v>743</v>
      </c>
      <c r="Y69" s="53" t="s">
        <v>744</v>
      </c>
      <c r="Z69" s="51" t="s">
        <v>745</v>
      </c>
      <c r="AA69" s="53" t="s">
        <v>746</v>
      </c>
    </row>
    <row r="70" spans="1:27" s="17" customFormat="1" ht="168" hidden="1" x14ac:dyDescent="0.35">
      <c r="A70" s="57">
        <v>63</v>
      </c>
      <c r="B70" s="48" t="s">
        <v>185</v>
      </c>
      <c r="C70" s="52" t="s">
        <v>110</v>
      </c>
      <c r="D70" s="48" t="s">
        <v>82</v>
      </c>
      <c r="E70" s="48" t="s">
        <v>274</v>
      </c>
      <c r="F70" s="48" t="s">
        <v>68</v>
      </c>
      <c r="G70" s="48" t="s">
        <v>38</v>
      </c>
      <c r="H70" s="48" t="s">
        <v>61</v>
      </c>
      <c r="I70" s="48" t="s">
        <v>405</v>
      </c>
      <c r="J70" s="48" t="s">
        <v>401</v>
      </c>
      <c r="K70" s="70">
        <v>44229</v>
      </c>
      <c r="L70" s="66">
        <v>44530</v>
      </c>
      <c r="M70" s="48" t="s">
        <v>406</v>
      </c>
      <c r="N70" s="48" t="s">
        <v>407</v>
      </c>
      <c r="O70" s="48" t="s">
        <v>169</v>
      </c>
      <c r="P70" s="49">
        <v>1</v>
      </c>
      <c r="Q70" s="53" t="s">
        <v>146</v>
      </c>
      <c r="R70" s="48" t="s">
        <v>407</v>
      </c>
      <c r="S70" s="48" t="s">
        <v>151</v>
      </c>
      <c r="T70" s="48" t="s">
        <v>166</v>
      </c>
      <c r="U70" s="72">
        <v>545108422</v>
      </c>
      <c r="V70" s="48" t="s">
        <v>97</v>
      </c>
      <c r="W70" s="95" t="s">
        <v>747</v>
      </c>
      <c r="X70" s="101" t="s">
        <v>748</v>
      </c>
      <c r="Y70" s="53" t="s">
        <v>749</v>
      </c>
      <c r="Z70" s="51" t="s">
        <v>750</v>
      </c>
      <c r="AA70" s="53" t="s">
        <v>746</v>
      </c>
    </row>
    <row r="71" spans="1:27" s="17" customFormat="1" ht="409.5" hidden="1" x14ac:dyDescent="0.35">
      <c r="A71" s="49">
        <v>64</v>
      </c>
      <c r="B71" s="48" t="s">
        <v>185</v>
      </c>
      <c r="C71" s="52" t="s">
        <v>110</v>
      </c>
      <c r="D71" s="48" t="s">
        <v>82</v>
      </c>
      <c r="E71" s="48" t="s">
        <v>274</v>
      </c>
      <c r="F71" s="48" t="s">
        <v>68</v>
      </c>
      <c r="G71" s="48" t="s">
        <v>38</v>
      </c>
      <c r="H71" s="48" t="s">
        <v>61</v>
      </c>
      <c r="I71" s="48" t="s">
        <v>405</v>
      </c>
      <c r="J71" s="48" t="s">
        <v>408</v>
      </c>
      <c r="K71" s="70">
        <v>44229</v>
      </c>
      <c r="L71" s="66">
        <v>44530</v>
      </c>
      <c r="M71" s="48" t="s">
        <v>409</v>
      </c>
      <c r="N71" s="48" t="s">
        <v>410</v>
      </c>
      <c r="O71" s="52" t="s">
        <v>169</v>
      </c>
      <c r="P71" s="79">
        <v>86</v>
      </c>
      <c r="Q71" s="52" t="s">
        <v>145</v>
      </c>
      <c r="R71" s="48" t="s">
        <v>411</v>
      </c>
      <c r="S71" s="52" t="s">
        <v>150</v>
      </c>
      <c r="T71" s="48" t="s">
        <v>141</v>
      </c>
      <c r="U71" s="72">
        <v>0</v>
      </c>
      <c r="V71" s="48" t="s">
        <v>186</v>
      </c>
      <c r="W71" s="95" t="s">
        <v>751</v>
      </c>
      <c r="X71" s="101" t="s">
        <v>752</v>
      </c>
      <c r="Y71" s="47" t="s">
        <v>744</v>
      </c>
      <c r="Z71" s="47" t="s">
        <v>753</v>
      </c>
      <c r="AA71" s="53" t="s">
        <v>746</v>
      </c>
    </row>
    <row r="72" spans="1:27" s="17" customFormat="1" ht="409.5" hidden="1" x14ac:dyDescent="0.35">
      <c r="A72" s="57">
        <v>65</v>
      </c>
      <c r="B72" s="48" t="s">
        <v>185</v>
      </c>
      <c r="C72" s="52" t="s">
        <v>110</v>
      </c>
      <c r="D72" s="48" t="s">
        <v>82</v>
      </c>
      <c r="E72" s="48" t="s">
        <v>274</v>
      </c>
      <c r="F72" s="48" t="s">
        <v>68</v>
      </c>
      <c r="G72" s="48" t="s">
        <v>38</v>
      </c>
      <c r="H72" s="48" t="s">
        <v>61</v>
      </c>
      <c r="I72" s="48" t="s">
        <v>8</v>
      </c>
      <c r="J72" s="48" t="s">
        <v>408</v>
      </c>
      <c r="K72" s="70">
        <v>44229</v>
      </c>
      <c r="L72" s="66">
        <v>44530</v>
      </c>
      <c r="M72" s="48" t="s">
        <v>412</v>
      </c>
      <c r="N72" s="48" t="s">
        <v>413</v>
      </c>
      <c r="O72" s="52" t="s">
        <v>169</v>
      </c>
      <c r="P72" s="79">
        <v>8</v>
      </c>
      <c r="Q72" s="52" t="s">
        <v>145</v>
      </c>
      <c r="R72" s="48" t="s">
        <v>414</v>
      </c>
      <c r="S72" s="52" t="s">
        <v>150</v>
      </c>
      <c r="T72" s="48" t="s">
        <v>141</v>
      </c>
      <c r="U72" s="72">
        <v>0</v>
      </c>
      <c r="V72" s="48" t="s">
        <v>186</v>
      </c>
      <c r="W72" s="95" t="s">
        <v>754</v>
      </c>
      <c r="X72" s="101" t="s">
        <v>752</v>
      </c>
      <c r="Y72" s="47" t="s">
        <v>744</v>
      </c>
      <c r="Z72" s="47" t="s">
        <v>755</v>
      </c>
      <c r="AA72" s="53" t="s">
        <v>746</v>
      </c>
    </row>
    <row r="73" spans="1:27" s="17" customFormat="1" ht="112" hidden="1" x14ac:dyDescent="0.35">
      <c r="A73" s="49">
        <v>66</v>
      </c>
      <c r="B73" s="48" t="s">
        <v>185</v>
      </c>
      <c r="C73" s="52" t="s">
        <v>110</v>
      </c>
      <c r="D73" s="48" t="s">
        <v>82</v>
      </c>
      <c r="E73" s="48" t="s">
        <v>274</v>
      </c>
      <c r="F73" s="48" t="s">
        <v>68</v>
      </c>
      <c r="G73" s="48" t="s">
        <v>38</v>
      </c>
      <c r="H73" s="48" t="s">
        <v>61</v>
      </c>
      <c r="I73" s="48" t="s">
        <v>10</v>
      </c>
      <c r="J73" s="48" t="s">
        <v>415</v>
      </c>
      <c r="K73" s="70">
        <v>44229</v>
      </c>
      <c r="L73" s="66">
        <v>44530</v>
      </c>
      <c r="M73" s="48" t="s">
        <v>416</v>
      </c>
      <c r="N73" s="48" t="s">
        <v>417</v>
      </c>
      <c r="O73" s="52" t="s">
        <v>169</v>
      </c>
      <c r="P73" s="49">
        <v>1</v>
      </c>
      <c r="Q73" s="52" t="s">
        <v>146</v>
      </c>
      <c r="R73" s="48" t="s">
        <v>417</v>
      </c>
      <c r="S73" s="52" t="s">
        <v>151</v>
      </c>
      <c r="T73" s="48" t="s">
        <v>166</v>
      </c>
      <c r="U73" s="56">
        <v>85698000</v>
      </c>
      <c r="V73" s="48" t="s">
        <v>97</v>
      </c>
      <c r="W73" s="95" t="s">
        <v>756</v>
      </c>
      <c r="X73" s="101" t="s">
        <v>757</v>
      </c>
      <c r="Y73" s="53" t="s">
        <v>758</v>
      </c>
      <c r="Z73" s="53" t="s">
        <v>759</v>
      </c>
      <c r="AA73" s="53" t="s">
        <v>746</v>
      </c>
    </row>
    <row r="74" spans="1:27" s="17" customFormat="1" ht="255.75" hidden="1" customHeight="1" x14ac:dyDescent="0.35">
      <c r="A74" s="57">
        <v>67</v>
      </c>
      <c r="B74" s="48" t="s">
        <v>185</v>
      </c>
      <c r="C74" s="52" t="s">
        <v>110</v>
      </c>
      <c r="D74" s="48" t="s">
        <v>82</v>
      </c>
      <c r="E74" s="48" t="s">
        <v>274</v>
      </c>
      <c r="F74" s="48" t="s">
        <v>68</v>
      </c>
      <c r="G74" s="48" t="s">
        <v>38</v>
      </c>
      <c r="H74" s="48" t="s">
        <v>61</v>
      </c>
      <c r="I74" s="48" t="s">
        <v>8</v>
      </c>
      <c r="J74" s="48" t="s">
        <v>418</v>
      </c>
      <c r="K74" s="70">
        <v>44229</v>
      </c>
      <c r="L74" s="66">
        <v>44530</v>
      </c>
      <c r="M74" s="48" t="s">
        <v>419</v>
      </c>
      <c r="N74" s="48" t="s">
        <v>420</v>
      </c>
      <c r="O74" s="52" t="s">
        <v>169</v>
      </c>
      <c r="P74" s="49">
        <v>1</v>
      </c>
      <c r="Q74" s="52" t="s">
        <v>146</v>
      </c>
      <c r="R74" s="48" t="s">
        <v>420</v>
      </c>
      <c r="S74" s="52" t="s">
        <v>151</v>
      </c>
      <c r="T74" s="48" t="s">
        <v>166</v>
      </c>
      <c r="U74" s="56">
        <v>342792000</v>
      </c>
      <c r="V74" s="48" t="s">
        <v>97</v>
      </c>
      <c r="W74" s="95" t="s">
        <v>760</v>
      </c>
      <c r="X74" s="101" t="s">
        <v>761</v>
      </c>
      <c r="Y74" s="53" t="s">
        <v>762</v>
      </c>
      <c r="Z74" s="51" t="s">
        <v>763</v>
      </c>
      <c r="AA74" s="53" t="s">
        <v>746</v>
      </c>
    </row>
    <row r="75" spans="1:27" s="17" customFormat="1" ht="112" hidden="1" x14ac:dyDescent="0.35">
      <c r="A75" s="49">
        <v>68</v>
      </c>
      <c r="B75" s="48" t="s">
        <v>184</v>
      </c>
      <c r="C75" s="52" t="s">
        <v>108</v>
      </c>
      <c r="D75" s="48" t="s">
        <v>82</v>
      </c>
      <c r="E75" s="48" t="s">
        <v>274</v>
      </c>
      <c r="F75" s="48" t="s">
        <v>68</v>
      </c>
      <c r="G75" s="48" t="s">
        <v>38</v>
      </c>
      <c r="H75" s="48" t="s">
        <v>61</v>
      </c>
      <c r="I75" s="48" t="s">
        <v>10</v>
      </c>
      <c r="J75" s="48" t="s">
        <v>618</v>
      </c>
      <c r="K75" s="70">
        <v>44470</v>
      </c>
      <c r="L75" s="66">
        <v>37256</v>
      </c>
      <c r="M75" s="48" t="s">
        <v>617</v>
      </c>
      <c r="N75" s="48" t="s">
        <v>421</v>
      </c>
      <c r="O75" s="52" t="s">
        <v>169</v>
      </c>
      <c r="P75" s="49">
        <v>1</v>
      </c>
      <c r="Q75" s="52" t="s">
        <v>145</v>
      </c>
      <c r="R75" s="48" t="s">
        <v>422</v>
      </c>
      <c r="S75" s="52" t="s">
        <v>152</v>
      </c>
      <c r="T75" s="48" t="s">
        <v>166</v>
      </c>
      <c r="U75" s="56">
        <v>26522500</v>
      </c>
      <c r="V75" s="48" t="s">
        <v>97</v>
      </c>
      <c r="W75" s="95" t="s">
        <v>764</v>
      </c>
      <c r="X75" s="101" t="s">
        <v>765</v>
      </c>
      <c r="Y75" s="47" t="s">
        <v>766</v>
      </c>
      <c r="Z75" s="47" t="s">
        <v>764</v>
      </c>
      <c r="AA75" s="53" t="s">
        <v>746</v>
      </c>
    </row>
    <row r="76" spans="1:27" s="17" customFormat="1" ht="126" hidden="1" x14ac:dyDescent="0.35">
      <c r="A76" s="57">
        <v>69</v>
      </c>
      <c r="B76" s="48" t="s">
        <v>185</v>
      </c>
      <c r="C76" s="52" t="s">
        <v>110</v>
      </c>
      <c r="D76" s="48" t="s">
        <v>81</v>
      </c>
      <c r="E76" s="48" t="s">
        <v>178</v>
      </c>
      <c r="F76" s="48" t="s">
        <v>68</v>
      </c>
      <c r="G76" s="48" t="s">
        <v>38</v>
      </c>
      <c r="H76" s="48" t="s">
        <v>423</v>
      </c>
      <c r="I76" s="48" t="s">
        <v>424</v>
      </c>
      <c r="J76" s="48" t="s">
        <v>543</v>
      </c>
      <c r="K76" s="70">
        <v>44287</v>
      </c>
      <c r="L76" s="70">
        <v>44500</v>
      </c>
      <c r="M76" s="48" t="s">
        <v>544</v>
      </c>
      <c r="N76" s="48" t="s">
        <v>545</v>
      </c>
      <c r="O76" s="52" t="s">
        <v>163</v>
      </c>
      <c r="P76" s="71">
        <v>1</v>
      </c>
      <c r="Q76" s="52" t="s">
        <v>145</v>
      </c>
      <c r="R76" s="48" t="s">
        <v>546</v>
      </c>
      <c r="S76" s="52" t="s">
        <v>152</v>
      </c>
      <c r="T76" s="48" t="s">
        <v>141</v>
      </c>
      <c r="U76" s="72" t="s">
        <v>186</v>
      </c>
      <c r="V76" s="48" t="s">
        <v>428</v>
      </c>
      <c r="W76" s="95" t="s">
        <v>881</v>
      </c>
      <c r="X76" s="95" t="s">
        <v>882</v>
      </c>
      <c r="Y76" s="47">
        <v>0</v>
      </c>
      <c r="Z76" s="47" t="s">
        <v>883</v>
      </c>
      <c r="AA76" s="145" t="s">
        <v>670</v>
      </c>
    </row>
    <row r="77" spans="1:27" s="17" customFormat="1" ht="112" hidden="1" x14ac:dyDescent="0.35">
      <c r="A77" s="49">
        <v>70</v>
      </c>
      <c r="B77" s="48" t="s">
        <v>185</v>
      </c>
      <c r="C77" s="52" t="s">
        <v>110</v>
      </c>
      <c r="D77" s="48" t="s">
        <v>82</v>
      </c>
      <c r="E77" s="48" t="s">
        <v>179</v>
      </c>
      <c r="F77" s="48" t="s">
        <v>68</v>
      </c>
      <c r="G77" s="48" t="s">
        <v>44</v>
      </c>
      <c r="H77" s="48" t="s">
        <v>423</v>
      </c>
      <c r="I77" s="48" t="s">
        <v>424</v>
      </c>
      <c r="J77" s="48" t="s">
        <v>556</v>
      </c>
      <c r="K77" s="70">
        <v>44470</v>
      </c>
      <c r="L77" s="70">
        <v>44500</v>
      </c>
      <c r="M77" s="48" t="s">
        <v>425</v>
      </c>
      <c r="N77" s="48" t="s">
        <v>426</v>
      </c>
      <c r="O77" s="52" t="s">
        <v>163</v>
      </c>
      <c r="P77" s="71">
        <v>1</v>
      </c>
      <c r="Q77" s="52" t="s">
        <v>145</v>
      </c>
      <c r="R77" s="48" t="s">
        <v>427</v>
      </c>
      <c r="S77" s="52" t="s">
        <v>152</v>
      </c>
      <c r="T77" s="48" t="s">
        <v>166</v>
      </c>
      <c r="U77" s="72">
        <v>53045000</v>
      </c>
      <c r="V77" s="48" t="s">
        <v>429</v>
      </c>
      <c r="W77" s="95" t="s">
        <v>884</v>
      </c>
      <c r="X77" s="95" t="s">
        <v>884</v>
      </c>
      <c r="Y77" s="47">
        <v>0</v>
      </c>
      <c r="Z77" s="47" t="s">
        <v>884</v>
      </c>
      <c r="AA77" s="145" t="s">
        <v>670</v>
      </c>
    </row>
    <row r="78" spans="1:27" s="17" customFormat="1" ht="126" hidden="1" x14ac:dyDescent="0.35">
      <c r="A78" s="57">
        <v>71</v>
      </c>
      <c r="B78" s="48" t="s">
        <v>184</v>
      </c>
      <c r="C78" s="52" t="s">
        <v>109</v>
      </c>
      <c r="D78" s="48" t="s">
        <v>81</v>
      </c>
      <c r="E78" s="48" t="s">
        <v>178</v>
      </c>
      <c r="F78" s="48" t="s">
        <v>68</v>
      </c>
      <c r="G78" s="48" t="s">
        <v>40</v>
      </c>
      <c r="H78" s="48" t="s">
        <v>423</v>
      </c>
      <c r="I78" s="48" t="s">
        <v>424</v>
      </c>
      <c r="J78" s="48" t="s">
        <v>430</v>
      </c>
      <c r="K78" s="70">
        <v>44287</v>
      </c>
      <c r="L78" s="70">
        <v>44561</v>
      </c>
      <c r="M78" s="48" t="s">
        <v>431</v>
      </c>
      <c r="N78" s="48" t="s">
        <v>547</v>
      </c>
      <c r="O78" s="48" t="s">
        <v>548</v>
      </c>
      <c r="P78" s="54" t="s">
        <v>549</v>
      </c>
      <c r="Q78" s="48" t="s">
        <v>146</v>
      </c>
      <c r="R78" s="48" t="s">
        <v>594</v>
      </c>
      <c r="S78" s="52" t="s">
        <v>151</v>
      </c>
      <c r="T78" s="48" t="s">
        <v>141</v>
      </c>
      <c r="U78" s="56" t="s">
        <v>186</v>
      </c>
      <c r="V78" s="48" t="s">
        <v>104</v>
      </c>
      <c r="W78" s="95" t="s">
        <v>885</v>
      </c>
      <c r="X78" s="95" t="s">
        <v>886</v>
      </c>
      <c r="Y78" s="47">
        <v>0</v>
      </c>
      <c r="Z78" s="47" t="s">
        <v>887</v>
      </c>
      <c r="AA78" s="145" t="s">
        <v>670</v>
      </c>
    </row>
    <row r="79" spans="1:27" s="17" customFormat="1" ht="126" hidden="1" x14ac:dyDescent="0.35">
      <c r="A79" s="49">
        <v>72</v>
      </c>
      <c r="B79" s="48" t="s">
        <v>184</v>
      </c>
      <c r="C79" s="52" t="s">
        <v>109</v>
      </c>
      <c r="D79" s="48" t="s">
        <v>81</v>
      </c>
      <c r="E79" s="48" t="s">
        <v>178</v>
      </c>
      <c r="F79" s="48" t="s">
        <v>68</v>
      </c>
      <c r="G79" s="48" t="s">
        <v>38</v>
      </c>
      <c r="H79" s="48" t="s">
        <v>423</v>
      </c>
      <c r="I79" s="48" t="s">
        <v>424</v>
      </c>
      <c r="J79" s="48" t="s">
        <v>432</v>
      </c>
      <c r="K79" s="70">
        <v>44197</v>
      </c>
      <c r="L79" s="70">
        <v>44561</v>
      </c>
      <c r="M79" s="51" t="s">
        <v>553</v>
      </c>
      <c r="N79" s="48" t="s">
        <v>433</v>
      </c>
      <c r="O79" s="48" t="s">
        <v>163</v>
      </c>
      <c r="P79" s="54">
        <v>1</v>
      </c>
      <c r="Q79" s="48" t="s">
        <v>146</v>
      </c>
      <c r="R79" s="48" t="s">
        <v>434</v>
      </c>
      <c r="S79" s="52" t="s">
        <v>150</v>
      </c>
      <c r="T79" s="48" t="s">
        <v>141</v>
      </c>
      <c r="U79" s="56" t="s">
        <v>186</v>
      </c>
      <c r="V79" s="51" t="s">
        <v>220</v>
      </c>
      <c r="W79" s="95" t="s">
        <v>671</v>
      </c>
      <c r="X79" s="146">
        <v>1</v>
      </c>
      <c r="Y79" s="145">
        <v>0</v>
      </c>
      <c r="Z79" s="140" t="s">
        <v>671</v>
      </c>
      <c r="AA79" s="145" t="s">
        <v>670</v>
      </c>
    </row>
    <row r="80" spans="1:27" s="41" customFormat="1" ht="126" hidden="1" x14ac:dyDescent="0.35">
      <c r="A80" s="57">
        <v>73</v>
      </c>
      <c r="B80" s="48" t="s">
        <v>184</v>
      </c>
      <c r="C80" s="52" t="s">
        <v>109</v>
      </c>
      <c r="D80" s="48" t="s">
        <v>81</v>
      </c>
      <c r="E80" s="48" t="s">
        <v>178</v>
      </c>
      <c r="F80" s="48" t="s">
        <v>68</v>
      </c>
      <c r="G80" s="48" t="s">
        <v>38</v>
      </c>
      <c r="H80" s="48" t="s">
        <v>423</v>
      </c>
      <c r="I80" s="48" t="s">
        <v>424</v>
      </c>
      <c r="J80" s="48" t="s">
        <v>557</v>
      </c>
      <c r="K80" s="70">
        <v>44197</v>
      </c>
      <c r="L80" s="70">
        <v>44561</v>
      </c>
      <c r="M80" s="51" t="s">
        <v>550</v>
      </c>
      <c r="N80" s="48" t="s">
        <v>551</v>
      </c>
      <c r="O80" s="48" t="s">
        <v>163</v>
      </c>
      <c r="P80" s="54">
        <v>1</v>
      </c>
      <c r="Q80" s="48" t="s">
        <v>146</v>
      </c>
      <c r="R80" s="48" t="s">
        <v>552</v>
      </c>
      <c r="S80" s="52" t="s">
        <v>150</v>
      </c>
      <c r="T80" s="48" t="s">
        <v>141</v>
      </c>
      <c r="U80" s="80" t="s">
        <v>186</v>
      </c>
      <c r="V80" s="48"/>
      <c r="W80" s="95" t="s">
        <v>671</v>
      </c>
      <c r="X80" s="148">
        <v>1</v>
      </c>
      <c r="Y80" s="145">
        <v>0</v>
      </c>
      <c r="Z80" s="140" t="s">
        <v>671</v>
      </c>
      <c r="AA80" s="145" t="s">
        <v>670</v>
      </c>
    </row>
    <row r="81" spans="1:27" s="17" customFormat="1" ht="126" hidden="1" x14ac:dyDescent="0.35">
      <c r="A81" s="49">
        <v>74</v>
      </c>
      <c r="B81" s="48" t="s">
        <v>184</v>
      </c>
      <c r="C81" s="52" t="s">
        <v>109</v>
      </c>
      <c r="D81" s="48" t="s">
        <v>81</v>
      </c>
      <c r="E81" s="48" t="s">
        <v>178</v>
      </c>
      <c r="F81" s="48" t="s">
        <v>68</v>
      </c>
      <c r="G81" s="48" t="s">
        <v>44</v>
      </c>
      <c r="H81" s="48" t="s">
        <v>423</v>
      </c>
      <c r="I81" s="48" t="s">
        <v>424</v>
      </c>
      <c r="J81" s="48" t="s">
        <v>558</v>
      </c>
      <c r="K81" s="70">
        <v>44197</v>
      </c>
      <c r="L81" s="70">
        <v>44561</v>
      </c>
      <c r="M81" s="48" t="s">
        <v>554</v>
      </c>
      <c r="N81" s="48" t="s">
        <v>435</v>
      </c>
      <c r="O81" s="48" t="s">
        <v>436</v>
      </c>
      <c r="P81" s="54">
        <v>1</v>
      </c>
      <c r="Q81" s="48" t="s">
        <v>146</v>
      </c>
      <c r="R81" s="48" t="s">
        <v>437</v>
      </c>
      <c r="S81" s="48" t="s">
        <v>152</v>
      </c>
      <c r="T81" s="48" t="s">
        <v>141</v>
      </c>
      <c r="U81" s="56" t="s">
        <v>186</v>
      </c>
      <c r="V81" s="48" t="s">
        <v>555</v>
      </c>
      <c r="W81" s="95" t="s">
        <v>672</v>
      </c>
      <c r="X81" s="148">
        <v>1</v>
      </c>
      <c r="Y81" s="149" t="s">
        <v>673</v>
      </c>
      <c r="Z81" s="140" t="s">
        <v>674</v>
      </c>
      <c r="AA81" s="145" t="s">
        <v>670</v>
      </c>
    </row>
    <row r="82" spans="1:27" s="17" customFormat="1" ht="126" hidden="1" x14ac:dyDescent="0.35">
      <c r="A82" s="57">
        <v>75</v>
      </c>
      <c r="B82" s="48" t="s">
        <v>184</v>
      </c>
      <c r="C82" s="52" t="s">
        <v>109</v>
      </c>
      <c r="D82" s="48" t="s">
        <v>81</v>
      </c>
      <c r="E82" s="48" t="s">
        <v>178</v>
      </c>
      <c r="F82" s="48" t="s">
        <v>68</v>
      </c>
      <c r="G82" s="48" t="s">
        <v>38</v>
      </c>
      <c r="H82" s="48" t="s">
        <v>423</v>
      </c>
      <c r="I82" s="48" t="s">
        <v>424</v>
      </c>
      <c r="J82" s="48" t="s">
        <v>559</v>
      </c>
      <c r="K82" s="70">
        <v>44287</v>
      </c>
      <c r="L82" s="70">
        <v>44530</v>
      </c>
      <c r="M82" s="48" t="s">
        <v>438</v>
      </c>
      <c r="N82" s="48" t="s">
        <v>438</v>
      </c>
      <c r="O82" s="52" t="s">
        <v>169</v>
      </c>
      <c r="P82" s="49">
        <v>1</v>
      </c>
      <c r="Q82" s="52" t="s">
        <v>146</v>
      </c>
      <c r="R82" s="48" t="s">
        <v>439</v>
      </c>
      <c r="S82" s="48" t="s">
        <v>152</v>
      </c>
      <c r="T82" s="48" t="s">
        <v>141</v>
      </c>
      <c r="U82" s="56" t="s">
        <v>186</v>
      </c>
      <c r="V82" s="48" t="s">
        <v>429</v>
      </c>
      <c r="W82" s="95" t="s">
        <v>675</v>
      </c>
      <c r="X82" s="147" t="s">
        <v>676</v>
      </c>
      <c r="Y82" s="145">
        <v>0</v>
      </c>
      <c r="Z82" s="140" t="s">
        <v>677</v>
      </c>
      <c r="AA82" s="145" t="s">
        <v>670</v>
      </c>
    </row>
    <row r="83" spans="1:27" s="17" customFormat="1" ht="210" hidden="1" x14ac:dyDescent="0.35">
      <c r="A83" s="49">
        <v>76</v>
      </c>
      <c r="B83" s="48" t="s">
        <v>184</v>
      </c>
      <c r="C83" s="48" t="s">
        <v>109</v>
      </c>
      <c r="D83" s="48" t="s">
        <v>81</v>
      </c>
      <c r="E83" s="48" t="s">
        <v>175</v>
      </c>
      <c r="F83" s="48" t="s">
        <v>68</v>
      </c>
      <c r="G83" s="43" t="s">
        <v>32</v>
      </c>
      <c r="H83" s="43" t="s">
        <v>56</v>
      </c>
      <c r="I83" s="43" t="s">
        <v>14</v>
      </c>
      <c r="J83" s="43" t="s">
        <v>440</v>
      </c>
      <c r="K83" s="65">
        <v>44287</v>
      </c>
      <c r="L83" s="65">
        <v>44561</v>
      </c>
      <c r="M83" s="43" t="s">
        <v>441</v>
      </c>
      <c r="N83" s="43" t="s">
        <v>442</v>
      </c>
      <c r="O83" s="44" t="s">
        <v>169</v>
      </c>
      <c r="P83" s="44">
        <v>1</v>
      </c>
      <c r="Q83" s="44" t="s">
        <v>145</v>
      </c>
      <c r="R83" s="43" t="s">
        <v>443</v>
      </c>
      <c r="S83" s="44" t="s">
        <v>151</v>
      </c>
      <c r="T83" s="43" t="s">
        <v>444</v>
      </c>
      <c r="U83" s="81">
        <v>689049424</v>
      </c>
      <c r="V83" s="43" t="s">
        <v>105</v>
      </c>
      <c r="W83" s="95" t="s">
        <v>842</v>
      </c>
      <c r="X83" s="101">
        <v>0</v>
      </c>
      <c r="Y83" s="121">
        <v>663042337</v>
      </c>
      <c r="Z83" s="55" t="s">
        <v>691</v>
      </c>
      <c r="AA83" s="47" t="s">
        <v>692</v>
      </c>
    </row>
    <row r="84" spans="1:27" s="17" customFormat="1" ht="126" hidden="1" x14ac:dyDescent="0.35">
      <c r="A84" s="57">
        <v>77</v>
      </c>
      <c r="B84" s="48" t="s">
        <v>184</v>
      </c>
      <c r="C84" s="48" t="s">
        <v>109</v>
      </c>
      <c r="D84" s="48" t="s">
        <v>81</v>
      </c>
      <c r="E84" s="48" t="s">
        <v>175</v>
      </c>
      <c r="F84" s="48" t="s">
        <v>68</v>
      </c>
      <c r="G84" s="43" t="s">
        <v>33</v>
      </c>
      <c r="H84" s="43" t="s">
        <v>56</v>
      </c>
      <c r="I84" s="43" t="s">
        <v>14</v>
      </c>
      <c r="J84" s="48" t="s">
        <v>445</v>
      </c>
      <c r="K84" s="70">
        <v>44287</v>
      </c>
      <c r="L84" s="70">
        <v>44561</v>
      </c>
      <c r="M84" s="48" t="s">
        <v>446</v>
      </c>
      <c r="N84" s="48" t="s">
        <v>447</v>
      </c>
      <c r="O84" s="44" t="s">
        <v>163</v>
      </c>
      <c r="P84" s="54">
        <v>0.9</v>
      </c>
      <c r="Q84" s="44" t="s">
        <v>146</v>
      </c>
      <c r="R84" s="48" t="s">
        <v>448</v>
      </c>
      <c r="S84" s="44" t="s">
        <v>151</v>
      </c>
      <c r="T84" s="43" t="s">
        <v>444</v>
      </c>
      <c r="U84" s="81">
        <v>604130514</v>
      </c>
      <c r="V84" s="43" t="s">
        <v>449</v>
      </c>
      <c r="W84" s="95" t="s">
        <v>843</v>
      </c>
      <c r="X84" s="101">
        <v>0.95</v>
      </c>
      <c r="Y84" s="121">
        <v>209548263</v>
      </c>
      <c r="Z84" s="55" t="s">
        <v>693</v>
      </c>
      <c r="AA84" s="47" t="s">
        <v>692</v>
      </c>
    </row>
    <row r="85" spans="1:27" s="17" customFormat="1" ht="126" hidden="1" x14ac:dyDescent="0.35">
      <c r="A85" s="49">
        <v>78</v>
      </c>
      <c r="B85" s="48" t="s">
        <v>184</v>
      </c>
      <c r="C85" s="48" t="s">
        <v>109</v>
      </c>
      <c r="D85" s="48" t="s">
        <v>81</v>
      </c>
      <c r="E85" s="48" t="s">
        <v>175</v>
      </c>
      <c r="F85" s="48" t="s">
        <v>68</v>
      </c>
      <c r="G85" s="43" t="s">
        <v>32</v>
      </c>
      <c r="H85" s="43" t="s">
        <v>56</v>
      </c>
      <c r="I85" s="43" t="s">
        <v>14</v>
      </c>
      <c r="J85" s="48" t="s">
        <v>450</v>
      </c>
      <c r="K85" s="70">
        <v>44256</v>
      </c>
      <c r="L85" s="70">
        <v>44561</v>
      </c>
      <c r="M85" s="48" t="s">
        <v>451</v>
      </c>
      <c r="N85" s="48" t="s">
        <v>452</v>
      </c>
      <c r="O85" s="47" t="s">
        <v>163</v>
      </c>
      <c r="P85" s="54">
        <v>0.96</v>
      </c>
      <c r="Q85" s="47" t="s">
        <v>145</v>
      </c>
      <c r="R85" s="48" t="s">
        <v>453</v>
      </c>
      <c r="S85" s="47" t="s">
        <v>151</v>
      </c>
      <c r="T85" s="43" t="s">
        <v>454</v>
      </c>
      <c r="U85" s="82" t="s">
        <v>455</v>
      </c>
      <c r="V85" s="48" t="s">
        <v>105</v>
      </c>
      <c r="W85" s="95" t="s">
        <v>694</v>
      </c>
      <c r="X85" s="101">
        <v>0.96</v>
      </c>
      <c r="Y85" s="121">
        <v>0</v>
      </c>
      <c r="Z85" s="55" t="s">
        <v>695</v>
      </c>
      <c r="AA85" s="47" t="s">
        <v>692</v>
      </c>
    </row>
    <row r="86" spans="1:27" s="17" customFormat="1" ht="252" hidden="1" x14ac:dyDescent="0.35">
      <c r="A86" s="57">
        <v>79</v>
      </c>
      <c r="B86" s="48" t="s">
        <v>184</v>
      </c>
      <c r="C86" s="48" t="s">
        <v>109</v>
      </c>
      <c r="D86" s="48" t="s">
        <v>81</v>
      </c>
      <c r="E86" s="48" t="s">
        <v>175</v>
      </c>
      <c r="F86" s="48" t="s">
        <v>68</v>
      </c>
      <c r="G86" s="48" t="s">
        <v>32</v>
      </c>
      <c r="H86" s="48" t="s">
        <v>56</v>
      </c>
      <c r="I86" s="48" t="s">
        <v>14</v>
      </c>
      <c r="J86" s="48" t="s">
        <v>456</v>
      </c>
      <c r="K86" s="70">
        <v>44256</v>
      </c>
      <c r="L86" s="70">
        <v>44561</v>
      </c>
      <c r="M86" s="48" t="s">
        <v>457</v>
      </c>
      <c r="N86" s="48" t="s">
        <v>458</v>
      </c>
      <c r="O86" s="49" t="s">
        <v>163</v>
      </c>
      <c r="P86" s="71">
        <v>0.96</v>
      </c>
      <c r="Q86" s="49" t="s">
        <v>145</v>
      </c>
      <c r="R86" s="48" t="s">
        <v>459</v>
      </c>
      <c r="S86" s="49" t="s">
        <v>151</v>
      </c>
      <c r="T86" s="48" t="s">
        <v>444</v>
      </c>
      <c r="U86" s="81">
        <v>944830624</v>
      </c>
      <c r="V86" s="48" t="s">
        <v>105</v>
      </c>
      <c r="W86" s="95" t="s">
        <v>844</v>
      </c>
      <c r="X86" s="101" t="s">
        <v>696</v>
      </c>
      <c r="Y86" s="121">
        <v>707920826.39999998</v>
      </c>
      <c r="Z86" s="55" t="s">
        <v>697</v>
      </c>
      <c r="AA86" s="47" t="s">
        <v>692</v>
      </c>
    </row>
    <row r="87" spans="1:27" s="17" customFormat="1" ht="224" hidden="1" x14ac:dyDescent="0.35">
      <c r="A87" s="49">
        <v>80</v>
      </c>
      <c r="B87" s="48" t="s">
        <v>184</v>
      </c>
      <c r="C87" s="48" t="s">
        <v>109</v>
      </c>
      <c r="D87" s="48" t="s">
        <v>81</v>
      </c>
      <c r="E87" s="48" t="s">
        <v>175</v>
      </c>
      <c r="F87" s="48" t="s">
        <v>68</v>
      </c>
      <c r="G87" s="43" t="s">
        <v>33</v>
      </c>
      <c r="H87" s="43" t="s">
        <v>56</v>
      </c>
      <c r="I87" s="43" t="s">
        <v>14</v>
      </c>
      <c r="J87" s="43" t="s">
        <v>460</v>
      </c>
      <c r="K87" s="65">
        <v>44256</v>
      </c>
      <c r="L87" s="65">
        <v>44561</v>
      </c>
      <c r="M87" s="48" t="s">
        <v>461</v>
      </c>
      <c r="N87" s="43" t="s">
        <v>462</v>
      </c>
      <c r="O87" s="44" t="s">
        <v>163</v>
      </c>
      <c r="P87" s="45">
        <v>1</v>
      </c>
      <c r="Q87" s="44" t="s">
        <v>146</v>
      </c>
      <c r="R87" s="43" t="s">
        <v>463</v>
      </c>
      <c r="S87" s="49" t="s">
        <v>151</v>
      </c>
      <c r="T87" s="43" t="s">
        <v>444</v>
      </c>
      <c r="U87" s="81">
        <v>830500000</v>
      </c>
      <c r="V87" s="43" t="s">
        <v>449</v>
      </c>
      <c r="W87" s="95" t="s">
        <v>845</v>
      </c>
      <c r="X87" s="101">
        <v>1</v>
      </c>
      <c r="Y87" s="121">
        <v>685582647</v>
      </c>
      <c r="Z87" s="55" t="s">
        <v>698</v>
      </c>
      <c r="AA87" s="47" t="s">
        <v>692</v>
      </c>
    </row>
    <row r="88" spans="1:27" s="17" customFormat="1" ht="126" hidden="1" x14ac:dyDescent="0.35">
      <c r="A88" s="57">
        <v>81</v>
      </c>
      <c r="B88" s="48" t="s">
        <v>184</v>
      </c>
      <c r="C88" s="52" t="s">
        <v>108</v>
      </c>
      <c r="D88" s="48" t="s">
        <v>80</v>
      </c>
      <c r="E88" s="48" t="s">
        <v>174</v>
      </c>
      <c r="F88" s="48" t="s">
        <v>86</v>
      </c>
      <c r="G88" s="48" t="s">
        <v>42</v>
      </c>
      <c r="H88" s="43" t="s">
        <v>487</v>
      </c>
      <c r="I88" s="83" t="s">
        <v>464</v>
      </c>
      <c r="J88" s="48" t="s">
        <v>560</v>
      </c>
      <c r="K88" s="66">
        <v>44211</v>
      </c>
      <c r="L88" s="66">
        <v>44561</v>
      </c>
      <c r="M88" s="84" t="s">
        <v>561</v>
      </c>
      <c r="N88" s="48" t="s">
        <v>562</v>
      </c>
      <c r="O88" s="52" t="s">
        <v>169</v>
      </c>
      <c r="P88" s="49">
        <v>30</v>
      </c>
      <c r="Q88" s="52" t="s">
        <v>145</v>
      </c>
      <c r="R88" s="48" t="s">
        <v>563</v>
      </c>
      <c r="S88" s="52" t="s">
        <v>150</v>
      </c>
      <c r="T88" s="48" t="s">
        <v>565</v>
      </c>
      <c r="U88" s="72" t="s">
        <v>564</v>
      </c>
      <c r="V88" s="48"/>
      <c r="W88" s="95" t="s">
        <v>726</v>
      </c>
      <c r="X88" s="101" t="s">
        <v>727</v>
      </c>
      <c r="Y88" s="49"/>
      <c r="Z88" s="47" t="s">
        <v>728</v>
      </c>
      <c r="AA88" s="49" t="s">
        <v>729</v>
      </c>
    </row>
    <row r="89" spans="1:27" s="17" customFormat="1" ht="174" hidden="1" customHeight="1" x14ac:dyDescent="0.35">
      <c r="A89" s="49">
        <v>82</v>
      </c>
      <c r="B89" s="48" t="s">
        <v>184</v>
      </c>
      <c r="C89" s="52" t="s">
        <v>108</v>
      </c>
      <c r="D89" s="48" t="s">
        <v>80</v>
      </c>
      <c r="E89" s="48" t="s">
        <v>174</v>
      </c>
      <c r="F89" s="48" t="s">
        <v>86</v>
      </c>
      <c r="G89" s="48" t="s">
        <v>42</v>
      </c>
      <c r="H89" s="43" t="s">
        <v>487</v>
      </c>
      <c r="I89" s="51" t="s">
        <v>613</v>
      </c>
      <c r="J89" s="51" t="s">
        <v>465</v>
      </c>
      <c r="K89" s="66">
        <v>44211</v>
      </c>
      <c r="L89" s="66">
        <v>44561</v>
      </c>
      <c r="M89" s="84" t="s">
        <v>466</v>
      </c>
      <c r="N89" s="48" t="s">
        <v>467</v>
      </c>
      <c r="O89" s="52" t="s">
        <v>169</v>
      </c>
      <c r="P89" s="49">
        <v>1</v>
      </c>
      <c r="Q89" s="52" t="s">
        <v>145</v>
      </c>
      <c r="R89" s="48" t="s">
        <v>468</v>
      </c>
      <c r="S89" s="52" t="s">
        <v>152</v>
      </c>
      <c r="T89" s="48" t="s">
        <v>469</v>
      </c>
      <c r="U89" s="56">
        <v>515450000</v>
      </c>
      <c r="V89" s="47" t="s">
        <v>97</v>
      </c>
      <c r="W89" s="95" t="s">
        <v>730</v>
      </c>
      <c r="X89" s="101">
        <v>0.25</v>
      </c>
      <c r="Y89" s="122">
        <f>+U89*0.2</f>
        <v>103090000</v>
      </c>
      <c r="Z89" s="49" t="s">
        <v>731</v>
      </c>
      <c r="AA89" s="51" t="s">
        <v>732</v>
      </c>
    </row>
    <row r="90" spans="1:27" s="17" customFormat="1" ht="126" hidden="1" x14ac:dyDescent="0.35">
      <c r="A90" s="57">
        <v>83</v>
      </c>
      <c r="B90" s="48" t="s">
        <v>184</v>
      </c>
      <c r="C90" s="52" t="s">
        <v>108</v>
      </c>
      <c r="D90" s="48" t="s">
        <v>80</v>
      </c>
      <c r="E90" s="48" t="s">
        <v>174</v>
      </c>
      <c r="F90" s="48" t="s">
        <v>86</v>
      </c>
      <c r="G90" s="48" t="s">
        <v>42</v>
      </c>
      <c r="H90" s="43" t="s">
        <v>487</v>
      </c>
      <c r="I90" s="51" t="s">
        <v>613</v>
      </c>
      <c r="J90" s="51" t="s">
        <v>465</v>
      </c>
      <c r="K90" s="66">
        <v>44211</v>
      </c>
      <c r="L90" s="66">
        <v>44561</v>
      </c>
      <c r="M90" s="84" t="s">
        <v>470</v>
      </c>
      <c r="N90" s="48" t="s">
        <v>471</v>
      </c>
      <c r="O90" s="52" t="s">
        <v>169</v>
      </c>
      <c r="P90" s="49">
        <v>1</v>
      </c>
      <c r="Q90" s="52" t="s">
        <v>145</v>
      </c>
      <c r="R90" s="48" t="s">
        <v>472</v>
      </c>
      <c r="S90" s="52" t="s">
        <v>152</v>
      </c>
      <c r="T90" s="48" t="s">
        <v>469</v>
      </c>
      <c r="U90" s="56">
        <v>15000000</v>
      </c>
      <c r="V90" s="47" t="s">
        <v>97</v>
      </c>
      <c r="W90" s="95" t="s">
        <v>733</v>
      </c>
      <c r="X90" s="101">
        <v>0</v>
      </c>
      <c r="Y90" s="49">
        <v>0</v>
      </c>
      <c r="Z90" s="49" t="s">
        <v>734</v>
      </c>
      <c r="AA90" s="51" t="s">
        <v>732</v>
      </c>
    </row>
    <row r="91" spans="1:27" s="17" customFormat="1" ht="112" hidden="1" x14ac:dyDescent="0.35">
      <c r="A91" s="49">
        <v>84</v>
      </c>
      <c r="B91" s="48" t="s">
        <v>185</v>
      </c>
      <c r="C91" s="52" t="s">
        <v>110</v>
      </c>
      <c r="D91" s="48" t="s">
        <v>82</v>
      </c>
      <c r="E91" s="48" t="s">
        <v>274</v>
      </c>
      <c r="F91" s="48" t="s">
        <v>68</v>
      </c>
      <c r="G91" s="48" t="s">
        <v>38</v>
      </c>
      <c r="H91" s="43" t="s">
        <v>487</v>
      </c>
      <c r="I91" s="51" t="s">
        <v>613</v>
      </c>
      <c r="J91" s="48" t="s">
        <v>539</v>
      </c>
      <c r="K91" s="66">
        <v>44256</v>
      </c>
      <c r="L91" s="66">
        <v>44561</v>
      </c>
      <c r="M91" s="84" t="s">
        <v>473</v>
      </c>
      <c r="N91" s="48" t="s">
        <v>474</v>
      </c>
      <c r="O91" s="52" t="s">
        <v>169</v>
      </c>
      <c r="P91" s="49">
        <v>5</v>
      </c>
      <c r="Q91" s="52" t="s">
        <v>145</v>
      </c>
      <c r="R91" s="48" t="s">
        <v>475</v>
      </c>
      <c r="S91" s="52" t="s">
        <v>152</v>
      </c>
      <c r="T91" s="48" t="s">
        <v>166</v>
      </c>
      <c r="U91" s="56">
        <v>480000000</v>
      </c>
      <c r="V91" s="47" t="s">
        <v>97</v>
      </c>
      <c r="W91" s="95" t="s">
        <v>735</v>
      </c>
      <c r="X91" s="101">
        <v>2</v>
      </c>
      <c r="Y91" s="123">
        <v>137446567</v>
      </c>
      <c r="Z91" s="47" t="s">
        <v>736</v>
      </c>
      <c r="AA91" s="51" t="s">
        <v>732</v>
      </c>
    </row>
    <row r="92" spans="1:27" s="17" customFormat="1" ht="112" hidden="1" x14ac:dyDescent="0.35">
      <c r="A92" s="57">
        <v>85</v>
      </c>
      <c r="B92" s="48" t="s">
        <v>185</v>
      </c>
      <c r="C92" s="52" t="s">
        <v>110</v>
      </c>
      <c r="D92" s="48" t="s">
        <v>82</v>
      </c>
      <c r="E92" s="48" t="s">
        <v>274</v>
      </c>
      <c r="F92" s="48" t="s">
        <v>68</v>
      </c>
      <c r="G92" s="48" t="s">
        <v>38</v>
      </c>
      <c r="H92" s="43" t="s">
        <v>487</v>
      </c>
      <c r="I92" s="51" t="s">
        <v>614</v>
      </c>
      <c r="J92" s="51" t="s">
        <v>615</v>
      </c>
      <c r="K92" s="66">
        <v>44211</v>
      </c>
      <c r="L92" s="66">
        <v>44561</v>
      </c>
      <c r="M92" s="84" t="s">
        <v>476</v>
      </c>
      <c r="N92" s="48" t="s">
        <v>477</v>
      </c>
      <c r="O92" s="52" t="s">
        <v>163</v>
      </c>
      <c r="P92" s="71">
        <v>1</v>
      </c>
      <c r="Q92" s="52" t="s">
        <v>145</v>
      </c>
      <c r="R92" s="48" t="s">
        <v>478</v>
      </c>
      <c r="S92" s="52" t="s">
        <v>151</v>
      </c>
      <c r="T92" s="48" t="s">
        <v>166</v>
      </c>
      <c r="U92" s="56" t="s">
        <v>479</v>
      </c>
      <c r="V92" s="47" t="s">
        <v>97</v>
      </c>
      <c r="W92" s="95" t="s">
        <v>737</v>
      </c>
      <c r="X92" s="101">
        <v>1</v>
      </c>
      <c r="Y92" s="49" t="s">
        <v>734</v>
      </c>
      <c r="Z92" s="47" t="s">
        <v>738</v>
      </c>
      <c r="AA92" s="51" t="s">
        <v>732</v>
      </c>
    </row>
    <row r="93" spans="1:27" s="17" customFormat="1" ht="154" hidden="1" x14ac:dyDescent="0.35">
      <c r="A93" s="49">
        <v>86</v>
      </c>
      <c r="B93" s="48" t="s">
        <v>185</v>
      </c>
      <c r="C93" s="52" t="s">
        <v>110</v>
      </c>
      <c r="D93" s="48" t="s">
        <v>82</v>
      </c>
      <c r="E93" s="48" t="s">
        <v>274</v>
      </c>
      <c r="F93" s="48" t="s">
        <v>68</v>
      </c>
      <c r="G93" s="48" t="s">
        <v>38</v>
      </c>
      <c r="H93" s="43" t="s">
        <v>487</v>
      </c>
      <c r="I93" s="51" t="s">
        <v>614</v>
      </c>
      <c r="J93" s="51" t="s">
        <v>615</v>
      </c>
      <c r="K93" s="66">
        <v>44211</v>
      </c>
      <c r="L93" s="66">
        <v>44561</v>
      </c>
      <c r="M93" s="84" t="s">
        <v>480</v>
      </c>
      <c r="N93" s="48" t="s">
        <v>481</v>
      </c>
      <c r="O93" s="52" t="s">
        <v>482</v>
      </c>
      <c r="P93" s="85">
        <v>20</v>
      </c>
      <c r="Q93" s="52" t="s">
        <v>145</v>
      </c>
      <c r="R93" s="48" t="s">
        <v>483</v>
      </c>
      <c r="S93" s="52" t="s">
        <v>151</v>
      </c>
      <c r="T93" s="48" t="s">
        <v>166</v>
      </c>
      <c r="U93" s="56">
        <v>50450000</v>
      </c>
      <c r="V93" s="47" t="s">
        <v>97</v>
      </c>
      <c r="W93" s="95" t="s">
        <v>739</v>
      </c>
      <c r="X93" s="101">
        <v>1</v>
      </c>
      <c r="Y93" s="124">
        <v>7000000</v>
      </c>
      <c r="Z93" s="47" t="s">
        <v>740</v>
      </c>
      <c r="AA93" s="51" t="s">
        <v>732</v>
      </c>
    </row>
    <row r="94" spans="1:27" s="17" customFormat="1" ht="126" hidden="1" x14ac:dyDescent="0.35">
      <c r="A94" s="57">
        <v>87</v>
      </c>
      <c r="B94" s="48" t="s">
        <v>184</v>
      </c>
      <c r="C94" s="52" t="s">
        <v>108</v>
      </c>
      <c r="D94" s="48" t="s">
        <v>80</v>
      </c>
      <c r="E94" s="48" t="s">
        <v>174</v>
      </c>
      <c r="F94" s="48" t="s">
        <v>86</v>
      </c>
      <c r="G94" s="48" t="s">
        <v>42</v>
      </c>
      <c r="H94" s="43" t="s">
        <v>487</v>
      </c>
      <c r="I94" s="51" t="s">
        <v>614</v>
      </c>
      <c r="J94" s="48" t="s">
        <v>484</v>
      </c>
      <c r="K94" s="66">
        <v>44470</v>
      </c>
      <c r="L94" s="66">
        <v>44561</v>
      </c>
      <c r="M94" s="84" t="s">
        <v>485</v>
      </c>
      <c r="N94" s="48" t="s">
        <v>437</v>
      </c>
      <c r="O94" s="52" t="s">
        <v>169</v>
      </c>
      <c r="P94" s="49">
        <v>1</v>
      </c>
      <c r="Q94" s="52" t="s">
        <v>145</v>
      </c>
      <c r="R94" s="48" t="s">
        <v>486</v>
      </c>
      <c r="S94" s="52" t="s">
        <v>152</v>
      </c>
      <c r="T94" s="51" t="s">
        <v>166</v>
      </c>
      <c r="U94" s="56">
        <v>26522500</v>
      </c>
      <c r="V94" s="47" t="s">
        <v>97</v>
      </c>
      <c r="W94" s="95" t="s">
        <v>741</v>
      </c>
      <c r="X94" s="101" t="s">
        <v>734</v>
      </c>
      <c r="Y94" s="49">
        <v>0</v>
      </c>
      <c r="Z94" s="47" t="s">
        <v>734</v>
      </c>
      <c r="AA94" s="47" t="s">
        <v>732</v>
      </c>
    </row>
    <row r="95" spans="1:27" s="42" customFormat="1" ht="98" hidden="1" x14ac:dyDescent="0.35">
      <c r="A95" s="49">
        <v>88</v>
      </c>
      <c r="B95" s="48" t="s">
        <v>184</v>
      </c>
      <c r="C95" s="52" t="s">
        <v>111</v>
      </c>
      <c r="D95" s="48" t="s">
        <v>488</v>
      </c>
      <c r="E95" s="48" t="s">
        <v>179</v>
      </c>
      <c r="F95" s="48" t="s">
        <v>68</v>
      </c>
      <c r="G95" s="48" t="s">
        <v>45</v>
      </c>
      <c r="H95" s="48" t="s">
        <v>529</v>
      </c>
      <c r="I95" s="48" t="s">
        <v>13</v>
      </c>
      <c r="J95" s="48" t="s">
        <v>535</v>
      </c>
      <c r="K95" s="84">
        <v>44197</v>
      </c>
      <c r="L95" s="84">
        <v>44561</v>
      </c>
      <c r="M95" s="48" t="s">
        <v>489</v>
      </c>
      <c r="N95" s="48" t="s">
        <v>490</v>
      </c>
      <c r="O95" s="52" t="s">
        <v>163</v>
      </c>
      <c r="P95" s="71">
        <v>0.98</v>
      </c>
      <c r="Q95" s="52" t="s">
        <v>146</v>
      </c>
      <c r="R95" s="48" t="s">
        <v>491</v>
      </c>
      <c r="S95" s="52" t="s">
        <v>151</v>
      </c>
      <c r="T95" s="48" t="s">
        <v>141</v>
      </c>
      <c r="U95" s="86" t="s">
        <v>186</v>
      </c>
      <c r="V95" s="48" t="s">
        <v>104</v>
      </c>
      <c r="W95" s="95" t="s">
        <v>699</v>
      </c>
      <c r="X95" s="101">
        <v>0.996</v>
      </c>
      <c r="Y95" s="86" t="s">
        <v>186</v>
      </c>
      <c r="Z95" s="51" t="s">
        <v>700</v>
      </c>
      <c r="AA95" s="51" t="s">
        <v>701</v>
      </c>
    </row>
    <row r="96" spans="1:27" s="42" customFormat="1" ht="129.75" hidden="1" customHeight="1" x14ac:dyDescent="0.35">
      <c r="A96" s="57">
        <v>89</v>
      </c>
      <c r="B96" s="48" t="s">
        <v>184</v>
      </c>
      <c r="C96" s="52" t="s">
        <v>111</v>
      </c>
      <c r="D96" s="48" t="s">
        <v>488</v>
      </c>
      <c r="E96" s="47" t="s">
        <v>179</v>
      </c>
      <c r="F96" s="48" t="s">
        <v>492</v>
      </c>
      <c r="G96" s="48" t="s">
        <v>45</v>
      </c>
      <c r="H96" s="48" t="s">
        <v>529</v>
      </c>
      <c r="I96" s="48" t="s">
        <v>13</v>
      </c>
      <c r="J96" s="51" t="s">
        <v>536</v>
      </c>
      <c r="K96" s="84">
        <v>44287</v>
      </c>
      <c r="L96" s="84">
        <v>44561</v>
      </c>
      <c r="M96" s="48" t="s">
        <v>493</v>
      </c>
      <c r="N96" s="48" t="s">
        <v>494</v>
      </c>
      <c r="O96" s="52" t="s">
        <v>169</v>
      </c>
      <c r="P96" s="49">
        <v>4</v>
      </c>
      <c r="Q96" s="49" t="s">
        <v>145</v>
      </c>
      <c r="R96" s="48" t="s">
        <v>494</v>
      </c>
      <c r="S96" s="52" t="s">
        <v>151</v>
      </c>
      <c r="T96" s="48" t="s">
        <v>495</v>
      </c>
      <c r="U96" s="87">
        <v>447764910</v>
      </c>
      <c r="V96" s="48" t="s">
        <v>217</v>
      </c>
      <c r="W96" s="95" t="s">
        <v>702</v>
      </c>
      <c r="X96" s="101">
        <v>3</v>
      </c>
      <c r="Y96" s="51" t="s">
        <v>703</v>
      </c>
      <c r="Z96" s="104" t="s">
        <v>704</v>
      </c>
      <c r="AA96" s="51" t="s">
        <v>701</v>
      </c>
    </row>
    <row r="97" spans="1:27" s="42" customFormat="1" ht="98" hidden="1" x14ac:dyDescent="0.35">
      <c r="A97" s="49">
        <v>90</v>
      </c>
      <c r="B97" s="48" t="s">
        <v>184</v>
      </c>
      <c r="C97" s="52" t="s">
        <v>111</v>
      </c>
      <c r="D97" s="48" t="s">
        <v>488</v>
      </c>
      <c r="E97" s="48" t="s">
        <v>179</v>
      </c>
      <c r="F97" s="48" t="s">
        <v>68</v>
      </c>
      <c r="G97" s="48" t="s">
        <v>45</v>
      </c>
      <c r="H97" s="48" t="s">
        <v>529</v>
      </c>
      <c r="I97" s="48" t="s">
        <v>13</v>
      </c>
      <c r="J97" s="51" t="s">
        <v>536</v>
      </c>
      <c r="K97" s="84">
        <v>44287</v>
      </c>
      <c r="L97" s="84">
        <v>44561</v>
      </c>
      <c r="M97" s="48" t="s">
        <v>496</v>
      </c>
      <c r="N97" s="48" t="s">
        <v>497</v>
      </c>
      <c r="O97" s="52" t="s">
        <v>169</v>
      </c>
      <c r="P97" s="49">
        <v>4</v>
      </c>
      <c r="Q97" s="52" t="s">
        <v>145</v>
      </c>
      <c r="R97" s="48" t="s">
        <v>498</v>
      </c>
      <c r="S97" s="52" t="s">
        <v>151</v>
      </c>
      <c r="T97" s="48" t="s">
        <v>165</v>
      </c>
      <c r="U97" s="87" t="s">
        <v>499</v>
      </c>
      <c r="V97" s="48" t="s">
        <v>104</v>
      </c>
      <c r="W97" s="95" t="s">
        <v>705</v>
      </c>
      <c r="X97" s="101">
        <v>3</v>
      </c>
      <c r="Y97" s="86" t="s">
        <v>186</v>
      </c>
      <c r="Z97" s="104" t="s">
        <v>706</v>
      </c>
      <c r="AA97" s="51" t="s">
        <v>701</v>
      </c>
    </row>
    <row r="98" spans="1:27" s="42" customFormat="1" ht="126" hidden="1" x14ac:dyDescent="0.35">
      <c r="A98" s="57">
        <v>91</v>
      </c>
      <c r="B98" s="48" t="s">
        <v>184</v>
      </c>
      <c r="C98" s="88" t="s">
        <v>108</v>
      </c>
      <c r="D98" s="43" t="s">
        <v>80</v>
      </c>
      <c r="E98" s="48" t="s">
        <v>179</v>
      </c>
      <c r="F98" s="48" t="s">
        <v>68</v>
      </c>
      <c r="G98" s="48" t="s">
        <v>45</v>
      </c>
      <c r="H98" s="48" t="s">
        <v>529</v>
      </c>
      <c r="I98" s="48" t="s">
        <v>13</v>
      </c>
      <c r="J98" s="48" t="s">
        <v>537</v>
      </c>
      <c r="K98" s="84">
        <v>44409</v>
      </c>
      <c r="L98" s="84">
        <v>44530</v>
      </c>
      <c r="M98" s="48" t="s">
        <v>500</v>
      </c>
      <c r="N98" s="48" t="s">
        <v>501</v>
      </c>
      <c r="O98" s="52" t="s">
        <v>169</v>
      </c>
      <c r="P98" s="47">
        <v>1</v>
      </c>
      <c r="Q98" s="48" t="s">
        <v>145</v>
      </c>
      <c r="R98" s="48" t="s">
        <v>502</v>
      </c>
      <c r="S98" s="48" t="s">
        <v>152</v>
      </c>
      <c r="T98" s="48" t="s">
        <v>495</v>
      </c>
      <c r="U98" s="87">
        <v>56384713</v>
      </c>
      <c r="V98" s="48" t="s">
        <v>217</v>
      </c>
      <c r="W98" s="95" t="s">
        <v>707</v>
      </c>
      <c r="X98" s="101">
        <v>0</v>
      </c>
      <c r="Y98" s="53">
        <v>56384713</v>
      </c>
      <c r="Z98" s="125" t="s">
        <v>708</v>
      </c>
      <c r="AA98" s="51" t="s">
        <v>701</v>
      </c>
    </row>
    <row r="99" spans="1:27" s="42" customFormat="1" ht="98" hidden="1" x14ac:dyDescent="0.35">
      <c r="A99" s="49">
        <v>92</v>
      </c>
      <c r="B99" s="48" t="s">
        <v>184</v>
      </c>
      <c r="C99" s="52" t="s">
        <v>111</v>
      </c>
      <c r="D99" s="48" t="s">
        <v>488</v>
      </c>
      <c r="E99" s="48" t="s">
        <v>179</v>
      </c>
      <c r="F99" s="48" t="s">
        <v>68</v>
      </c>
      <c r="G99" s="48" t="s">
        <v>45</v>
      </c>
      <c r="H99" s="48" t="s">
        <v>529</v>
      </c>
      <c r="I99" s="48" t="s">
        <v>13</v>
      </c>
      <c r="J99" s="51" t="s">
        <v>538</v>
      </c>
      <c r="K99" s="84">
        <v>44197</v>
      </c>
      <c r="L99" s="84">
        <v>44561</v>
      </c>
      <c r="M99" s="48" t="s">
        <v>503</v>
      </c>
      <c r="N99" s="48" t="s">
        <v>504</v>
      </c>
      <c r="O99" s="52" t="s">
        <v>169</v>
      </c>
      <c r="P99" s="47">
        <v>1800</v>
      </c>
      <c r="Q99" s="48" t="s">
        <v>145</v>
      </c>
      <c r="R99" s="48" t="s">
        <v>505</v>
      </c>
      <c r="S99" s="48" t="s">
        <v>152</v>
      </c>
      <c r="T99" s="48" t="s">
        <v>495</v>
      </c>
      <c r="U99" s="87">
        <v>18396879</v>
      </c>
      <c r="V99" s="48" t="s">
        <v>217</v>
      </c>
      <c r="W99" s="95" t="s">
        <v>709</v>
      </c>
      <c r="X99" s="101">
        <v>2627</v>
      </c>
      <c r="Y99" s="51">
        <v>18396879</v>
      </c>
      <c r="Z99" s="51" t="s">
        <v>710</v>
      </c>
      <c r="AA99" s="51" t="s">
        <v>701</v>
      </c>
    </row>
    <row r="100" spans="1:27" s="42" customFormat="1" ht="98" hidden="1" x14ac:dyDescent="0.35">
      <c r="A100" s="57">
        <v>93</v>
      </c>
      <c r="B100" s="48" t="s">
        <v>184</v>
      </c>
      <c r="C100" s="52" t="s">
        <v>111</v>
      </c>
      <c r="D100" s="48" t="s">
        <v>488</v>
      </c>
      <c r="E100" s="48" t="s">
        <v>179</v>
      </c>
      <c r="F100" s="48" t="s">
        <v>68</v>
      </c>
      <c r="G100" s="48" t="s">
        <v>45</v>
      </c>
      <c r="H100" s="48" t="s">
        <v>529</v>
      </c>
      <c r="I100" s="48" t="s">
        <v>13</v>
      </c>
      <c r="J100" s="51" t="s">
        <v>538</v>
      </c>
      <c r="K100" s="84">
        <v>44200</v>
      </c>
      <c r="L100" s="84">
        <v>44561</v>
      </c>
      <c r="M100" s="48" t="s">
        <v>506</v>
      </c>
      <c r="N100" s="48" t="s">
        <v>507</v>
      </c>
      <c r="O100" s="52" t="s">
        <v>169</v>
      </c>
      <c r="P100" s="47">
        <v>2</v>
      </c>
      <c r="Q100" s="48" t="s">
        <v>145</v>
      </c>
      <c r="R100" s="48" t="s">
        <v>508</v>
      </c>
      <c r="S100" s="48" t="s">
        <v>152</v>
      </c>
      <c r="T100" s="48" t="s">
        <v>495</v>
      </c>
      <c r="U100" s="87" t="s">
        <v>509</v>
      </c>
      <c r="V100" s="48" t="s">
        <v>217</v>
      </c>
      <c r="W100" s="95" t="s">
        <v>711</v>
      </c>
      <c r="X100" s="101">
        <v>0</v>
      </c>
      <c r="Y100" s="53">
        <v>0</v>
      </c>
      <c r="Z100" s="51" t="s">
        <v>712</v>
      </c>
      <c r="AA100" s="51" t="s">
        <v>701</v>
      </c>
    </row>
    <row r="101" spans="1:27" s="42" customFormat="1" ht="126" hidden="1" x14ac:dyDescent="0.35">
      <c r="A101" s="49">
        <v>94</v>
      </c>
      <c r="B101" s="48" t="s">
        <v>184</v>
      </c>
      <c r="C101" s="52" t="s">
        <v>109</v>
      </c>
      <c r="D101" s="48" t="s">
        <v>81</v>
      </c>
      <c r="E101" s="48" t="s">
        <v>179</v>
      </c>
      <c r="F101" s="48" t="s">
        <v>68</v>
      </c>
      <c r="G101" s="48" t="s">
        <v>45</v>
      </c>
      <c r="H101" s="48" t="s">
        <v>529</v>
      </c>
      <c r="I101" s="48" t="s">
        <v>13</v>
      </c>
      <c r="J101" s="48" t="s">
        <v>566</v>
      </c>
      <c r="K101" s="84">
        <v>44348</v>
      </c>
      <c r="L101" s="84">
        <v>44561</v>
      </c>
      <c r="M101" s="48" t="s">
        <v>510</v>
      </c>
      <c r="N101" s="48" t="s">
        <v>511</v>
      </c>
      <c r="O101" s="52" t="s">
        <v>169</v>
      </c>
      <c r="P101" s="47">
        <v>1</v>
      </c>
      <c r="Q101" s="48" t="s">
        <v>145</v>
      </c>
      <c r="R101" s="48" t="s">
        <v>512</v>
      </c>
      <c r="S101" s="48" t="s">
        <v>152</v>
      </c>
      <c r="T101" s="48" t="s">
        <v>495</v>
      </c>
      <c r="U101" s="87">
        <v>47733343</v>
      </c>
      <c r="V101" s="48" t="s">
        <v>217</v>
      </c>
      <c r="W101" s="95" t="s">
        <v>713</v>
      </c>
      <c r="X101" s="101">
        <v>0</v>
      </c>
      <c r="Y101" s="53">
        <v>47733343</v>
      </c>
      <c r="Z101" s="51" t="s">
        <v>714</v>
      </c>
      <c r="AA101" s="51" t="s">
        <v>701</v>
      </c>
    </row>
    <row r="102" spans="1:27" s="42" customFormat="1" ht="152.25" hidden="1" customHeight="1" x14ac:dyDescent="0.35">
      <c r="A102" s="57">
        <v>95</v>
      </c>
      <c r="B102" s="48" t="s">
        <v>184</v>
      </c>
      <c r="C102" s="52" t="s">
        <v>111</v>
      </c>
      <c r="D102" s="48" t="s">
        <v>488</v>
      </c>
      <c r="E102" s="48" t="s">
        <v>179</v>
      </c>
      <c r="F102" s="52" t="s">
        <v>513</v>
      </c>
      <c r="G102" s="48" t="s">
        <v>45</v>
      </c>
      <c r="H102" s="48" t="s">
        <v>529</v>
      </c>
      <c r="I102" s="48" t="s">
        <v>13</v>
      </c>
      <c r="J102" s="48" t="s">
        <v>567</v>
      </c>
      <c r="K102" s="84">
        <v>44392</v>
      </c>
      <c r="L102" s="84">
        <v>44530</v>
      </c>
      <c r="M102" s="48" t="s">
        <v>514</v>
      </c>
      <c r="N102" s="48" t="s">
        <v>515</v>
      </c>
      <c r="O102" s="52" t="s">
        <v>163</v>
      </c>
      <c r="P102" s="54">
        <v>1</v>
      </c>
      <c r="Q102" s="48" t="s">
        <v>146</v>
      </c>
      <c r="R102" s="48" t="s">
        <v>516</v>
      </c>
      <c r="S102" s="48" t="s">
        <v>150</v>
      </c>
      <c r="T102" s="48" t="s">
        <v>495</v>
      </c>
      <c r="U102" s="87">
        <v>39621975</v>
      </c>
      <c r="V102" s="48" t="s">
        <v>217</v>
      </c>
      <c r="W102" s="95" t="s">
        <v>715</v>
      </c>
      <c r="X102" s="101">
        <v>1</v>
      </c>
      <c r="Y102" s="53">
        <v>39621975</v>
      </c>
      <c r="Z102" s="51" t="s">
        <v>716</v>
      </c>
      <c r="AA102" s="51" t="s">
        <v>701</v>
      </c>
    </row>
    <row r="103" spans="1:27" s="42" customFormat="1" ht="98" hidden="1" x14ac:dyDescent="0.35">
      <c r="A103" s="49">
        <v>96</v>
      </c>
      <c r="B103" s="48" t="s">
        <v>184</v>
      </c>
      <c r="C103" s="52" t="s">
        <v>111</v>
      </c>
      <c r="D103" s="48" t="s">
        <v>488</v>
      </c>
      <c r="E103" s="48" t="s">
        <v>179</v>
      </c>
      <c r="F103" s="48" t="s">
        <v>68</v>
      </c>
      <c r="G103" s="48" t="s">
        <v>45</v>
      </c>
      <c r="H103" s="48" t="s">
        <v>529</v>
      </c>
      <c r="I103" s="48" t="s">
        <v>13</v>
      </c>
      <c r="J103" s="48" t="s">
        <v>568</v>
      </c>
      <c r="K103" s="84">
        <v>44357</v>
      </c>
      <c r="L103" s="84">
        <v>44545</v>
      </c>
      <c r="M103" s="48" t="s">
        <v>517</v>
      </c>
      <c r="N103" s="48" t="s">
        <v>518</v>
      </c>
      <c r="O103" s="52" t="s">
        <v>169</v>
      </c>
      <c r="P103" s="47">
        <v>3</v>
      </c>
      <c r="Q103" s="48" t="s">
        <v>146</v>
      </c>
      <c r="R103" s="48" t="s">
        <v>519</v>
      </c>
      <c r="S103" s="48" t="s">
        <v>150</v>
      </c>
      <c r="T103" s="48" t="s">
        <v>141</v>
      </c>
      <c r="U103" s="87" t="s">
        <v>186</v>
      </c>
      <c r="V103" s="48" t="s">
        <v>104</v>
      </c>
      <c r="W103" s="95" t="s">
        <v>717</v>
      </c>
      <c r="X103" s="101">
        <v>2</v>
      </c>
      <c r="Y103" s="87" t="s">
        <v>186</v>
      </c>
      <c r="Z103" s="104" t="s">
        <v>718</v>
      </c>
      <c r="AA103" s="51" t="s">
        <v>701</v>
      </c>
    </row>
    <row r="104" spans="1:27" s="42" customFormat="1" ht="196" hidden="1" x14ac:dyDescent="0.35">
      <c r="A104" s="57">
        <v>97</v>
      </c>
      <c r="B104" s="48" t="s">
        <v>184</v>
      </c>
      <c r="C104" s="88" t="s">
        <v>109</v>
      </c>
      <c r="D104" s="43" t="s">
        <v>81</v>
      </c>
      <c r="E104" s="48" t="s">
        <v>179</v>
      </c>
      <c r="F104" s="48" t="s">
        <v>68</v>
      </c>
      <c r="G104" s="48" t="s">
        <v>45</v>
      </c>
      <c r="H104" s="48" t="s">
        <v>529</v>
      </c>
      <c r="I104" s="53" t="s">
        <v>13</v>
      </c>
      <c r="J104" s="48" t="s">
        <v>619</v>
      </c>
      <c r="K104" s="66">
        <v>44256</v>
      </c>
      <c r="L104" s="66">
        <v>44545</v>
      </c>
      <c r="M104" s="48" t="s">
        <v>620</v>
      </c>
      <c r="N104" s="48" t="s">
        <v>621</v>
      </c>
      <c r="O104" s="52" t="s">
        <v>169</v>
      </c>
      <c r="P104" s="49">
        <v>1</v>
      </c>
      <c r="Q104" s="48" t="s">
        <v>146</v>
      </c>
      <c r="R104" s="48" t="s">
        <v>512</v>
      </c>
      <c r="S104" s="52" t="s">
        <v>152</v>
      </c>
      <c r="T104" s="48" t="s">
        <v>495</v>
      </c>
      <c r="U104" s="87">
        <v>87813170</v>
      </c>
      <c r="V104" s="48" t="s">
        <v>217</v>
      </c>
      <c r="W104" s="95" t="s">
        <v>719</v>
      </c>
      <c r="X104" s="101">
        <v>0</v>
      </c>
      <c r="Y104" s="53">
        <v>60000000</v>
      </c>
      <c r="Z104" s="51" t="s">
        <v>186</v>
      </c>
      <c r="AA104" s="51" t="s">
        <v>701</v>
      </c>
    </row>
    <row r="105" spans="1:27" s="42" customFormat="1" ht="126" hidden="1" x14ac:dyDescent="0.35">
      <c r="A105" s="49">
        <v>98</v>
      </c>
      <c r="B105" s="48" t="s">
        <v>184</v>
      </c>
      <c r="C105" s="88" t="s">
        <v>108</v>
      </c>
      <c r="D105" s="46" t="s">
        <v>80</v>
      </c>
      <c r="E105" s="48" t="s">
        <v>174</v>
      </c>
      <c r="F105" s="48" t="s">
        <v>520</v>
      </c>
      <c r="G105" s="48" t="s">
        <v>45</v>
      </c>
      <c r="H105" s="48" t="s">
        <v>529</v>
      </c>
      <c r="I105" s="53" t="s">
        <v>13</v>
      </c>
      <c r="J105" s="48" t="s">
        <v>569</v>
      </c>
      <c r="K105" s="66">
        <v>44256</v>
      </c>
      <c r="L105" s="66">
        <v>44561</v>
      </c>
      <c r="M105" s="48" t="s">
        <v>521</v>
      </c>
      <c r="N105" s="48" t="s">
        <v>522</v>
      </c>
      <c r="O105" s="52" t="s">
        <v>169</v>
      </c>
      <c r="P105" s="49">
        <v>5</v>
      </c>
      <c r="Q105" s="48" t="s">
        <v>146</v>
      </c>
      <c r="R105" s="48" t="s">
        <v>523</v>
      </c>
      <c r="S105" s="52" t="s">
        <v>524</v>
      </c>
      <c r="T105" s="48" t="s">
        <v>141</v>
      </c>
      <c r="U105" s="87" t="s">
        <v>186</v>
      </c>
      <c r="V105" s="48" t="s">
        <v>104</v>
      </c>
      <c r="W105" s="95" t="s">
        <v>720</v>
      </c>
      <c r="X105" s="101">
        <v>2</v>
      </c>
      <c r="Y105" s="87" t="s">
        <v>186</v>
      </c>
      <c r="Z105" s="104" t="s">
        <v>721</v>
      </c>
      <c r="AA105" s="51" t="s">
        <v>701</v>
      </c>
    </row>
    <row r="106" spans="1:27" s="42" customFormat="1" ht="126" hidden="1" x14ac:dyDescent="0.35">
      <c r="A106" s="57">
        <v>99</v>
      </c>
      <c r="B106" s="48" t="s">
        <v>184</v>
      </c>
      <c r="C106" s="88" t="s">
        <v>109</v>
      </c>
      <c r="D106" s="46" t="s">
        <v>81</v>
      </c>
      <c r="E106" s="48" t="s">
        <v>179</v>
      </c>
      <c r="F106" s="52" t="s">
        <v>513</v>
      </c>
      <c r="G106" s="48" t="s">
        <v>45</v>
      </c>
      <c r="H106" s="48" t="s">
        <v>529</v>
      </c>
      <c r="I106" s="53" t="s">
        <v>13</v>
      </c>
      <c r="J106" s="48" t="s">
        <v>570</v>
      </c>
      <c r="K106" s="66">
        <v>44348</v>
      </c>
      <c r="L106" s="66">
        <v>44561</v>
      </c>
      <c r="M106" s="48" t="s">
        <v>525</v>
      </c>
      <c r="N106" s="48" t="s">
        <v>526</v>
      </c>
      <c r="O106" s="52" t="s">
        <v>169</v>
      </c>
      <c r="P106" s="49">
        <v>1</v>
      </c>
      <c r="Q106" s="48" t="s">
        <v>145</v>
      </c>
      <c r="R106" s="52" t="s">
        <v>526</v>
      </c>
      <c r="S106" s="52" t="s">
        <v>152</v>
      </c>
      <c r="T106" s="48" t="s">
        <v>495</v>
      </c>
      <c r="U106" s="87">
        <v>130216667</v>
      </c>
      <c r="V106" s="48" t="s">
        <v>527</v>
      </c>
      <c r="W106" s="95" t="s">
        <v>722</v>
      </c>
      <c r="X106" s="101" t="s">
        <v>186</v>
      </c>
      <c r="Y106" s="126">
        <v>102907607</v>
      </c>
      <c r="Z106" s="104" t="s">
        <v>723</v>
      </c>
      <c r="AA106" s="51" t="s">
        <v>701</v>
      </c>
    </row>
    <row r="107" spans="1:27" s="42" customFormat="1" ht="98" hidden="1" x14ac:dyDescent="0.35">
      <c r="A107" s="49">
        <v>100</v>
      </c>
      <c r="B107" s="48" t="s">
        <v>184</v>
      </c>
      <c r="C107" s="52" t="s">
        <v>111</v>
      </c>
      <c r="D107" s="48" t="s">
        <v>488</v>
      </c>
      <c r="E107" s="48" t="s">
        <v>179</v>
      </c>
      <c r="F107" s="52" t="s">
        <v>513</v>
      </c>
      <c r="G107" s="48" t="s">
        <v>45</v>
      </c>
      <c r="H107" s="48" t="s">
        <v>529</v>
      </c>
      <c r="I107" s="53" t="s">
        <v>13</v>
      </c>
      <c r="J107" s="48" t="s">
        <v>571</v>
      </c>
      <c r="K107" s="66">
        <v>44317</v>
      </c>
      <c r="L107" s="89">
        <v>44530</v>
      </c>
      <c r="M107" s="51" t="s">
        <v>533</v>
      </c>
      <c r="N107" s="51" t="s">
        <v>528</v>
      </c>
      <c r="O107" s="52" t="s">
        <v>169</v>
      </c>
      <c r="P107" s="49">
        <v>2</v>
      </c>
      <c r="Q107" s="48" t="s">
        <v>146</v>
      </c>
      <c r="R107" s="53" t="s">
        <v>528</v>
      </c>
      <c r="S107" s="52" t="s">
        <v>150</v>
      </c>
      <c r="T107" s="48" t="s">
        <v>141</v>
      </c>
      <c r="U107" s="87" t="s">
        <v>186</v>
      </c>
      <c r="V107" s="48" t="s">
        <v>104</v>
      </c>
      <c r="W107" s="95" t="s">
        <v>724</v>
      </c>
      <c r="X107" s="101">
        <v>2</v>
      </c>
      <c r="Y107" s="87" t="s">
        <v>186</v>
      </c>
      <c r="Z107" s="127" t="s">
        <v>725</v>
      </c>
      <c r="AA107" s="51" t="s">
        <v>701</v>
      </c>
    </row>
    <row r="108" spans="1:27" s="17" customFormat="1" ht="294" hidden="1" x14ac:dyDescent="0.35">
      <c r="A108" s="57">
        <v>101</v>
      </c>
      <c r="B108" s="48" t="s">
        <v>184</v>
      </c>
      <c r="C108" s="52" t="s">
        <v>108</v>
      </c>
      <c r="D108" s="48" t="s">
        <v>82</v>
      </c>
      <c r="E108" s="48" t="s">
        <v>274</v>
      </c>
      <c r="F108" s="48" t="s">
        <v>68</v>
      </c>
      <c r="G108" s="48" t="s">
        <v>38</v>
      </c>
      <c r="H108" s="48" t="s">
        <v>578</v>
      </c>
      <c r="I108" s="48" t="s">
        <v>579</v>
      </c>
      <c r="J108" s="48" t="s">
        <v>584</v>
      </c>
      <c r="K108" s="70">
        <v>44260</v>
      </c>
      <c r="L108" s="66">
        <v>44561</v>
      </c>
      <c r="M108" s="48" t="s">
        <v>586</v>
      </c>
      <c r="N108" s="48" t="s">
        <v>587</v>
      </c>
      <c r="O108" s="52" t="s">
        <v>169</v>
      </c>
      <c r="P108" s="47">
        <v>15</v>
      </c>
      <c r="Q108" s="52" t="s">
        <v>145</v>
      </c>
      <c r="R108" s="48" t="s">
        <v>587</v>
      </c>
      <c r="S108" s="48" t="s">
        <v>150</v>
      </c>
      <c r="T108" s="48" t="s">
        <v>166</v>
      </c>
      <c r="U108" s="56">
        <v>8000000000</v>
      </c>
      <c r="V108" s="48" t="s">
        <v>97</v>
      </c>
      <c r="W108" s="95" t="s">
        <v>767</v>
      </c>
      <c r="X108" s="101" t="s">
        <v>768</v>
      </c>
      <c r="Y108" s="118" t="s">
        <v>769</v>
      </c>
      <c r="Z108" s="43" t="s">
        <v>770</v>
      </c>
      <c r="AA108" s="43" t="s">
        <v>771</v>
      </c>
    </row>
    <row r="109" spans="1:27" s="17" customFormat="1" ht="224" hidden="1" x14ac:dyDescent="0.35">
      <c r="A109" s="49">
        <v>102</v>
      </c>
      <c r="B109" s="48" t="s">
        <v>184</v>
      </c>
      <c r="C109" s="52" t="s">
        <v>108</v>
      </c>
      <c r="D109" s="48" t="s">
        <v>82</v>
      </c>
      <c r="E109" s="48" t="s">
        <v>274</v>
      </c>
      <c r="F109" s="48" t="s">
        <v>68</v>
      </c>
      <c r="G109" s="48" t="s">
        <v>38</v>
      </c>
      <c r="H109" s="48" t="s">
        <v>578</v>
      </c>
      <c r="I109" s="48" t="s">
        <v>579</v>
      </c>
      <c r="J109" s="48" t="s">
        <v>584</v>
      </c>
      <c r="K109" s="70">
        <v>44260</v>
      </c>
      <c r="L109" s="66">
        <v>44561</v>
      </c>
      <c r="M109" s="43" t="s">
        <v>588</v>
      </c>
      <c r="N109" s="43" t="s">
        <v>589</v>
      </c>
      <c r="O109" s="52" t="s">
        <v>169</v>
      </c>
      <c r="P109" s="49">
        <v>43</v>
      </c>
      <c r="Q109" s="52" t="s">
        <v>146</v>
      </c>
      <c r="R109" s="43" t="s">
        <v>590</v>
      </c>
      <c r="S109" s="48" t="s">
        <v>151</v>
      </c>
      <c r="T109" s="48" t="s">
        <v>166</v>
      </c>
      <c r="U109" s="90" t="s">
        <v>577</v>
      </c>
      <c r="V109" s="48" t="s">
        <v>97</v>
      </c>
      <c r="W109" s="95" t="s">
        <v>772</v>
      </c>
      <c r="X109" s="101">
        <v>0.74418604651162801</v>
      </c>
      <c r="Y109" s="94"/>
      <c r="Z109" s="43" t="s">
        <v>773</v>
      </c>
      <c r="AA109" s="43" t="s">
        <v>771</v>
      </c>
    </row>
    <row r="110" spans="1:27" s="17" customFormat="1" ht="238" hidden="1" x14ac:dyDescent="0.35">
      <c r="A110" s="57">
        <v>103</v>
      </c>
      <c r="B110" s="48" t="s">
        <v>184</v>
      </c>
      <c r="C110" s="52" t="s">
        <v>108</v>
      </c>
      <c r="D110" s="48" t="s">
        <v>82</v>
      </c>
      <c r="E110" s="48" t="s">
        <v>274</v>
      </c>
      <c r="F110" s="48" t="s">
        <v>68</v>
      </c>
      <c r="G110" s="48" t="s">
        <v>38</v>
      </c>
      <c r="H110" s="48" t="s">
        <v>576</v>
      </c>
      <c r="I110" s="48" t="s">
        <v>582</v>
      </c>
      <c r="J110" s="48" t="s">
        <v>585</v>
      </c>
      <c r="K110" s="70">
        <v>44260</v>
      </c>
      <c r="L110" s="66">
        <v>44561</v>
      </c>
      <c r="M110" s="48" t="s">
        <v>591</v>
      </c>
      <c r="N110" s="43" t="s">
        <v>592</v>
      </c>
      <c r="O110" s="52" t="s">
        <v>169</v>
      </c>
      <c r="P110" s="49">
        <v>10</v>
      </c>
      <c r="Q110" s="52" t="s">
        <v>146</v>
      </c>
      <c r="R110" s="43" t="s">
        <v>593</v>
      </c>
      <c r="S110" s="48" t="s">
        <v>151</v>
      </c>
      <c r="T110" s="48" t="s">
        <v>583</v>
      </c>
      <c r="U110" s="91">
        <v>4000000000</v>
      </c>
      <c r="V110" s="48" t="s">
        <v>97</v>
      </c>
      <c r="W110" s="95" t="s">
        <v>774</v>
      </c>
      <c r="X110" s="101">
        <f>7/10</f>
        <v>0.7</v>
      </c>
      <c r="Y110" s="118" t="s">
        <v>775</v>
      </c>
      <c r="Z110" s="43" t="s">
        <v>776</v>
      </c>
      <c r="AA110" s="43" t="s">
        <v>771</v>
      </c>
    </row>
    <row r="117" spans="10:21" x14ac:dyDescent="0.35">
      <c r="J117" s="22"/>
      <c r="K117" s="21"/>
      <c r="L117" s="21"/>
      <c r="O117" s="22"/>
      <c r="P117" s="21"/>
      <c r="U117" s="29"/>
    </row>
  </sheetData>
  <autoFilter ref="A7:V110" xr:uid="{00000000-0009-0000-0000-000000000000}">
    <filterColumn colId="7">
      <filters>
        <filter val="Oficina Asesora de Planeación"/>
      </filters>
    </filterColumn>
  </autoFilter>
  <mergeCells count="9">
    <mergeCell ref="W6:AA6"/>
    <mergeCell ref="A2:V2"/>
    <mergeCell ref="B6:G6"/>
    <mergeCell ref="N6:S6"/>
    <mergeCell ref="A6:A7"/>
    <mergeCell ref="V6:V7"/>
    <mergeCell ref="T6:U6"/>
    <mergeCell ref="H6:M6"/>
    <mergeCell ref="E4:S4"/>
  </mergeCells>
  <dataValidations count="11">
    <dataValidation type="list" allowBlank="1" showInputMessage="1" showErrorMessage="1" sqref="E91:E93 E8:E26" xr:uid="{00000000-0002-0000-0000-000000000000}">
      <formula1>INDIRECT($C8)</formula1>
    </dataValidation>
    <dataValidation type="list" allowBlank="1" showInputMessage="1" showErrorMessage="1" sqref="O53:O55 O8:O18 O20:O26" xr:uid="{00000000-0002-0000-0000-000001000000}">
      <formula1>"Porcentaje,Número,Horas"</formula1>
    </dataValidation>
    <dataValidation type="list" allowBlank="1" showInputMessage="1" showErrorMessage="1" sqref="F8:F26" xr:uid="{00000000-0002-0000-0000-000002000000}">
      <formula1>DimensionesMIPG</formula1>
    </dataValidation>
    <dataValidation type="list" allowBlank="1" showInputMessage="1" showErrorMessage="1" sqref="C8:C26" xr:uid="{00000000-0002-0000-0000-000003000000}">
      <formula1>ObjetivosE</formula1>
    </dataValidation>
    <dataValidation type="list" allowBlank="1" showInputMessage="1" showErrorMessage="1" sqref="B8:B26" xr:uid="{00000000-0002-0000-0000-000004000000}">
      <formula1>ObjetivosS</formula1>
    </dataValidation>
    <dataValidation type="list" allowBlank="1" showInputMessage="1" showErrorMessage="1" sqref="I8:I26" xr:uid="{00000000-0002-0000-0000-000005000000}">
      <formula1>Procesos</formula1>
    </dataValidation>
    <dataValidation type="list" allowBlank="1" showInputMessage="1" showErrorMessage="1" sqref="S53:S55 S8:S18 S20:S26" xr:uid="{00000000-0002-0000-0000-000006000000}">
      <formula1>Periodicidad</formula1>
    </dataValidation>
    <dataValidation type="list" allowBlank="1" showInputMessage="1" showErrorMessage="1" sqref="Q53:Q55 Q8:Q18 Q20:Q26" xr:uid="{00000000-0002-0000-0000-000007000000}">
      <formula1>TipoIndicador</formula1>
    </dataValidation>
    <dataValidation type="list" allowBlank="1" showInputMessage="1" showErrorMessage="1" sqref="T53:T55 T91:T93 T32:T33 T8:T26 T43 T59 T70 T35:T36 T77 T73:T75 T108:T110" xr:uid="{00000000-0002-0000-0000-000008000000}">
      <formula1>Fuentes</formula1>
    </dataValidation>
    <dataValidation type="list" allowBlank="1" showInputMessage="1" showErrorMessage="1" sqref="H8:H26 H32:H36" xr:uid="{00000000-0002-0000-0000-000009000000}">
      <formula1>Dependencias</formula1>
    </dataValidation>
    <dataValidation type="list" allowBlank="1" showInputMessage="1" showErrorMessage="1" sqref="G8:G26" xr:uid="{00000000-0002-0000-0000-00000A000000}">
      <formula1>INDIRECT($F8)</formula1>
    </dataValidation>
  </dataValidations>
  <hyperlinks>
    <hyperlink ref="Z96" r:id="rId1" xr:uid="{804BE106-8AD5-4DCE-B6DF-8AEF7E4CDCF4}"/>
    <hyperlink ref="Z103" r:id="rId2" xr:uid="{342580F7-BF7E-4A79-9322-819973C5C2FE}"/>
    <hyperlink ref="Z97" r:id="rId3" xr:uid="{BF18509A-DE23-44AB-9B86-EF142C9E13A2}"/>
    <hyperlink ref="Z105" r:id="rId4" xr:uid="{33BC0667-CC57-4BE1-9168-AC344840C96B}"/>
    <hyperlink ref="Z106" r:id="rId5" xr:uid="{F2E7FD71-A6D6-4B8B-A4A9-0BB47183DD00}"/>
    <hyperlink ref="Z98" r:id="rId6" display="https://onedrive.live.com/?authkey=%21ADW%2DBqwoEEzgniw&amp;id=9F37A7B036AFE6C0%211018057&amp;cid=9F37A7B036AFE6C0" xr:uid="{6575A690-1C00-4755-9892-0276CA60C1C8}"/>
    <hyperlink ref="Z107" r:id="rId7" display="https://www.facebook.com/SuperSubsidio/videos/217441830246317/" xr:uid="{084D6ADA-336A-4392-ABDB-4FF3E12E94DE}"/>
    <hyperlink ref="Z50" r:id="rId8" display="https://www.ssf.gov.co/transparencia/presupuesto/informacion-financiera/estados-financieros" xr:uid="{4584061A-5089-4533-902B-A4D4389B40C9}"/>
    <hyperlink ref="Z51" r:id="rId9" display="https://www.ssf.gov.co/transparencia/presupuesto/ejecucion-presupuestal-historica-anual/presupuesto-de-gastos" xr:uid="{8BCE6EE3-A9A4-47F6-AD73-BB6F70D5D55F}"/>
    <hyperlink ref="Z31" r:id="rId10" xr:uid="{31C58C88-D463-43A0-971F-A66934A5C65B}"/>
    <hyperlink ref="Z58" r:id="rId11" xr:uid="{F98C1F46-2A99-4406-A251-6A60B9671559}"/>
  </hyperlinks>
  <printOptions horizontalCentered="1" verticalCentered="1"/>
  <pageMargins left="0.70866141732283472" right="0.70866141732283472" top="0.74803149606299213" bottom="0.74803149606299213" header="0.31496062992125984" footer="0.31496062992125984"/>
  <pageSetup paperSize="5" scale="45" orientation="landscape"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2" sqref="B2:B4"/>
    </sheetView>
  </sheetViews>
  <sheetFormatPr baseColWidth="10" defaultRowHeight="14.5" x14ac:dyDescent="0.35"/>
  <sheetData>
    <row r="1" spans="1:2" x14ac:dyDescent="0.35">
      <c r="B1" s="8" t="s">
        <v>148</v>
      </c>
    </row>
    <row r="2" spans="1:2" x14ac:dyDescent="0.35">
      <c r="A2">
        <v>1</v>
      </c>
      <c r="B2" s="8" t="s">
        <v>145</v>
      </c>
    </row>
    <row r="3" spans="1:2" x14ac:dyDescent="0.35">
      <c r="A3">
        <v>2</v>
      </c>
      <c r="B3" s="8" t="s">
        <v>146</v>
      </c>
    </row>
    <row r="4" spans="1:2" x14ac:dyDescent="0.35">
      <c r="A4">
        <v>3</v>
      </c>
      <c r="B4" s="8"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workbookViewId="0">
      <selection activeCell="B2" sqref="B2:B7"/>
    </sheetView>
  </sheetViews>
  <sheetFormatPr baseColWidth="10" defaultRowHeight="14.5" x14ac:dyDescent="0.35"/>
  <cols>
    <col min="2" max="2" width="13" bestFit="1" customWidth="1"/>
  </cols>
  <sheetData>
    <row r="1" spans="1:2" s="8" customFormat="1" x14ac:dyDescent="0.35">
      <c r="A1" s="8" t="s">
        <v>156</v>
      </c>
      <c r="B1" s="8" t="s">
        <v>155</v>
      </c>
    </row>
    <row r="2" spans="1:2" x14ac:dyDescent="0.35">
      <c r="A2">
        <v>1</v>
      </c>
      <c r="B2" s="8" t="s">
        <v>157</v>
      </c>
    </row>
    <row r="3" spans="1:2" s="8" customFormat="1" x14ac:dyDescent="0.35">
      <c r="A3" s="8">
        <v>2</v>
      </c>
      <c r="B3" s="8" t="s">
        <v>151</v>
      </c>
    </row>
    <row r="4" spans="1:2" x14ac:dyDescent="0.35">
      <c r="A4">
        <v>3</v>
      </c>
      <c r="B4" s="8" t="s">
        <v>150</v>
      </c>
    </row>
    <row r="5" spans="1:2" x14ac:dyDescent="0.35">
      <c r="A5">
        <v>4</v>
      </c>
      <c r="B5" s="8" t="s">
        <v>152</v>
      </c>
    </row>
    <row r="6" spans="1:2" x14ac:dyDescent="0.35">
      <c r="A6">
        <v>5</v>
      </c>
      <c r="B6" s="8" t="s">
        <v>153</v>
      </c>
    </row>
    <row r="7" spans="1:2" x14ac:dyDescent="0.35">
      <c r="A7">
        <v>6</v>
      </c>
      <c r="B7" s="8"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A2" sqref="A2:A3"/>
    </sheetView>
  </sheetViews>
  <sheetFormatPr baseColWidth="10" defaultRowHeight="14.5" x14ac:dyDescent="0.35"/>
  <cols>
    <col min="1" max="1" width="64.26953125" customWidth="1"/>
  </cols>
  <sheetData>
    <row r="1" spans="1:3" x14ac:dyDescent="0.35">
      <c r="A1" s="3" t="s">
        <v>50</v>
      </c>
    </row>
    <row r="2" spans="1:3" ht="43.5" x14ac:dyDescent="0.35">
      <c r="A2" s="5" t="s">
        <v>185</v>
      </c>
      <c r="C2" s="8"/>
    </row>
    <row r="3" spans="1:3" ht="43.5" x14ac:dyDescent="0.35">
      <c r="A3" s="5" t="s">
        <v>184</v>
      </c>
    </row>
    <row r="4" spans="1:3" x14ac:dyDescent="0.35">
      <c r="A4" s="6"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2" sqref="B2:C5"/>
    </sheetView>
  </sheetViews>
  <sheetFormatPr baseColWidth="10" defaultRowHeight="14.5" x14ac:dyDescent="0.35"/>
  <cols>
    <col min="1" max="1" width="8.1796875" style="8" customWidth="1"/>
    <col min="2" max="2" width="7.81640625" style="8" bestFit="1" customWidth="1"/>
    <col min="3" max="3" width="100" customWidth="1"/>
  </cols>
  <sheetData>
    <row r="1" spans="1:3" x14ac:dyDescent="0.35">
      <c r="A1" s="3" t="s">
        <v>113</v>
      </c>
      <c r="B1" s="3" t="s">
        <v>79</v>
      </c>
      <c r="C1" s="3" t="s">
        <v>96</v>
      </c>
    </row>
    <row r="2" spans="1:3" ht="43.5" x14ac:dyDescent="0.35">
      <c r="A2" s="13">
        <v>1</v>
      </c>
      <c r="B2" s="13" t="s">
        <v>108</v>
      </c>
      <c r="C2" s="15" t="s">
        <v>80</v>
      </c>
    </row>
    <row r="3" spans="1:3" ht="43.5" x14ac:dyDescent="0.35">
      <c r="A3" s="13">
        <v>2</v>
      </c>
      <c r="B3" s="13" t="s">
        <v>109</v>
      </c>
      <c r="C3" s="15" t="s">
        <v>81</v>
      </c>
    </row>
    <row r="4" spans="1:3" ht="43.5" x14ac:dyDescent="0.35">
      <c r="A4" s="13">
        <v>3</v>
      </c>
      <c r="B4" s="13" t="s">
        <v>110</v>
      </c>
      <c r="C4" s="15" t="s">
        <v>82</v>
      </c>
    </row>
    <row r="5" spans="1:3" ht="29" x14ac:dyDescent="0.35">
      <c r="A5" s="13">
        <v>4</v>
      </c>
      <c r="B5" s="13" t="s">
        <v>111</v>
      </c>
      <c r="C5" s="7" t="s">
        <v>83</v>
      </c>
    </row>
    <row r="6" spans="1:3" x14ac:dyDescent="0.35">
      <c r="A6" s="14" t="s">
        <v>53</v>
      </c>
      <c r="B6" s="14" t="s">
        <v>53</v>
      </c>
      <c r="C6" s="14" t="s">
        <v>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C10" zoomScale="80" zoomScaleNormal="80" workbookViewId="0">
      <selection activeCell="D13" sqref="C2:D13"/>
    </sheetView>
  </sheetViews>
  <sheetFormatPr baseColWidth="10" defaultRowHeight="14.5" x14ac:dyDescent="0.35"/>
  <cols>
    <col min="1" max="1" width="11.453125" style="8"/>
    <col min="2" max="2" width="73.7265625" customWidth="1"/>
    <col min="3" max="3" width="9" style="8" customWidth="1"/>
    <col min="4" max="4" width="65.7265625" customWidth="1"/>
  </cols>
  <sheetData>
    <row r="1" spans="1:6" x14ac:dyDescent="0.35">
      <c r="A1" s="2" t="s">
        <v>79</v>
      </c>
      <c r="B1" s="3" t="s">
        <v>49</v>
      </c>
      <c r="C1" s="2" t="s">
        <v>95</v>
      </c>
      <c r="D1" s="3" t="s">
        <v>29</v>
      </c>
    </row>
    <row r="2" spans="1:6" ht="58" x14ac:dyDescent="0.35">
      <c r="A2" s="1" t="s">
        <v>75</v>
      </c>
      <c r="B2" s="4" t="s">
        <v>80</v>
      </c>
      <c r="C2" s="10" t="s">
        <v>88</v>
      </c>
      <c r="D2" s="9" t="s">
        <v>174</v>
      </c>
    </row>
    <row r="3" spans="1:6" ht="58" x14ac:dyDescent="0.35">
      <c r="A3" s="1" t="s">
        <v>75</v>
      </c>
      <c r="B3" s="4" t="s">
        <v>80</v>
      </c>
      <c r="C3" s="10" t="s">
        <v>89</v>
      </c>
      <c r="D3" s="9" t="s">
        <v>175</v>
      </c>
      <c r="F3" s="8"/>
    </row>
    <row r="4" spans="1:6" ht="58" x14ac:dyDescent="0.35">
      <c r="A4" s="1" t="s">
        <v>75</v>
      </c>
      <c r="B4" s="4" t="s">
        <v>80</v>
      </c>
      <c r="C4" s="10" t="s">
        <v>90</v>
      </c>
      <c r="D4" s="9" t="s">
        <v>176</v>
      </c>
      <c r="F4" s="8"/>
    </row>
    <row r="5" spans="1:6" ht="58" x14ac:dyDescent="0.35">
      <c r="A5" s="1" t="s">
        <v>75</v>
      </c>
      <c r="B5" s="4" t="s">
        <v>80</v>
      </c>
      <c r="C5" s="10" t="s">
        <v>91</v>
      </c>
      <c r="D5" s="9" t="s">
        <v>177</v>
      </c>
      <c r="F5" s="8"/>
    </row>
    <row r="6" spans="1:6" ht="58" x14ac:dyDescent="0.35">
      <c r="A6" s="1" t="s">
        <v>76</v>
      </c>
      <c r="B6" s="4" t="s">
        <v>81</v>
      </c>
      <c r="C6" s="10" t="s">
        <v>92</v>
      </c>
      <c r="D6" s="9" t="s">
        <v>178</v>
      </c>
      <c r="F6" s="8"/>
    </row>
    <row r="7" spans="1:6" ht="58" x14ac:dyDescent="0.35">
      <c r="A7" s="1" t="s">
        <v>76</v>
      </c>
      <c r="B7" s="4" t="s">
        <v>81</v>
      </c>
      <c r="C7" s="10" t="s">
        <v>89</v>
      </c>
      <c r="D7" s="9" t="s">
        <v>175</v>
      </c>
      <c r="F7" s="8"/>
    </row>
    <row r="8" spans="1:6" ht="58" x14ac:dyDescent="0.35">
      <c r="A8" s="1" t="s">
        <v>76</v>
      </c>
      <c r="B8" s="4" t="s">
        <v>81</v>
      </c>
      <c r="C8" s="10" t="s">
        <v>93</v>
      </c>
      <c r="D8" s="9" t="s">
        <v>179</v>
      </c>
      <c r="F8" s="8"/>
    </row>
    <row r="9" spans="1:6" ht="58" x14ac:dyDescent="0.35">
      <c r="A9" s="1" t="s">
        <v>77</v>
      </c>
      <c r="B9" s="4" t="s">
        <v>82</v>
      </c>
      <c r="C9" s="10" t="s">
        <v>89</v>
      </c>
      <c r="D9" s="9" t="s">
        <v>180</v>
      </c>
      <c r="F9" s="8"/>
    </row>
    <row r="10" spans="1:6" ht="43.5" x14ac:dyDescent="0.35">
      <c r="A10" s="1" t="s">
        <v>77</v>
      </c>
      <c r="B10" s="4" t="s">
        <v>82</v>
      </c>
      <c r="C10" s="10" t="s">
        <v>93</v>
      </c>
      <c r="D10" s="9" t="s">
        <v>179</v>
      </c>
      <c r="F10" s="8"/>
    </row>
    <row r="11" spans="1:6" ht="58" x14ac:dyDescent="0.35">
      <c r="A11" s="1" t="s">
        <v>77</v>
      </c>
      <c r="B11" s="4" t="s">
        <v>82</v>
      </c>
      <c r="C11" s="10" t="s">
        <v>94</v>
      </c>
      <c r="D11" s="10" t="s">
        <v>181</v>
      </c>
      <c r="F11" s="8"/>
    </row>
    <row r="12" spans="1:6" ht="43.5" x14ac:dyDescent="0.35">
      <c r="A12" s="1" t="s">
        <v>77</v>
      </c>
      <c r="B12" s="4" t="s">
        <v>82</v>
      </c>
      <c r="C12" s="10" t="s">
        <v>90</v>
      </c>
      <c r="D12" s="9" t="s">
        <v>176</v>
      </c>
      <c r="F12" s="8"/>
    </row>
    <row r="13" spans="1:6" ht="43.5" x14ac:dyDescent="0.35">
      <c r="A13" s="1" t="s">
        <v>77</v>
      </c>
      <c r="B13" s="4" t="s">
        <v>82</v>
      </c>
      <c r="C13" s="10" t="s">
        <v>91</v>
      </c>
      <c r="D13" s="9" t="s">
        <v>177</v>
      </c>
      <c r="F13" s="8"/>
    </row>
    <row r="14" spans="1:6" ht="58" x14ac:dyDescent="0.35">
      <c r="A14" s="1" t="s">
        <v>78</v>
      </c>
      <c r="B14" s="5" t="s">
        <v>83</v>
      </c>
      <c r="C14" s="10" t="s">
        <v>89</v>
      </c>
      <c r="D14" s="9" t="s">
        <v>182</v>
      </c>
      <c r="F14" s="8"/>
    </row>
    <row r="15" spans="1:6" ht="43.5" x14ac:dyDescent="0.35">
      <c r="A15" s="1" t="s">
        <v>78</v>
      </c>
      <c r="B15" s="5" t="s">
        <v>83</v>
      </c>
      <c r="C15" s="10" t="s">
        <v>93</v>
      </c>
      <c r="D15" s="9" t="s">
        <v>179</v>
      </c>
      <c r="F15" s="8"/>
    </row>
    <row r="16" spans="1:6" ht="58" x14ac:dyDescent="0.35">
      <c r="A16" s="1" t="s">
        <v>78</v>
      </c>
      <c r="B16" s="5" t="s">
        <v>83</v>
      </c>
      <c r="C16" s="10" t="s">
        <v>94</v>
      </c>
      <c r="D16" s="10" t="s">
        <v>181</v>
      </c>
      <c r="F16" s="8"/>
    </row>
    <row r="17" spans="1:6" ht="43.5" x14ac:dyDescent="0.35">
      <c r="A17" s="1" t="s">
        <v>78</v>
      </c>
      <c r="B17" s="5" t="s">
        <v>83</v>
      </c>
      <c r="C17" s="10" t="s">
        <v>90</v>
      </c>
      <c r="D17" s="9" t="s">
        <v>183</v>
      </c>
      <c r="F17" s="8"/>
    </row>
    <row r="18" spans="1:6" ht="43.5" x14ac:dyDescent="0.35">
      <c r="A18" s="1" t="s">
        <v>78</v>
      </c>
      <c r="B18" s="5" t="s">
        <v>83</v>
      </c>
      <c r="C18" s="10" t="s">
        <v>91</v>
      </c>
      <c r="D18" s="9" t="s">
        <v>177</v>
      </c>
      <c r="F18" s="8"/>
    </row>
    <row r="19" spans="1:6" x14ac:dyDescent="0.35">
      <c r="A19" s="13" t="s">
        <v>53</v>
      </c>
      <c r="B19" s="13" t="s">
        <v>53</v>
      </c>
      <c r="C19" s="13" t="s">
        <v>53</v>
      </c>
      <c r="D19" s="1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workbookViewId="0">
      <selection activeCell="A2" sqref="A2:B22"/>
    </sheetView>
  </sheetViews>
  <sheetFormatPr baseColWidth="10" defaultRowHeight="14.5" x14ac:dyDescent="0.35"/>
  <cols>
    <col min="1" max="1" width="12.81640625" bestFit="1" customWidth="1"/>
    <col min="2" max="2" width="53.1796875" customWidth="1"/>
  </cols>
  <sheetData>
    <row r="1" spans="1:2" x14ac:dyDescent="0.35">
      <c r="A1" s="3" t="s">
        <v>114</v>
      </c>
      <c r="B1" s="3" t="s">
        <v>27</v>
      </c>
    </row>
    <row r="2" spans="1:2" x14ac:dyDescent="0.35">
      <c r="A2" s="6" t="s">
        <v>5</v>
      </c>
      <c r="B2" s="6" t="s">
        <v>2</v>
      </c>
    </row>
    <row r="3" spans="1:2" x14ac:dyDescent="0.35">
      <c r="A3" s="6" t="s">
        <v>5</v>
      </c>
      <c r="B3" s="6" t="s">
        <v>3</v>
      </c>
    </row>
    <row r="4" spans="1:2" x14ac:dyDescent="0.35">
      <c r="A4" s="6" t="s">
        <v>5</v>
      </c>
      <c r="B4" s="6" t="s">
        <v>9</v>
      </c>
    </row>
    <row r="5" spans="1:2" x14ac:dyDescent="0.35">
      <c r="A5" s="6" t="s">
        <v>5</v>
      </c>
      <c r="B5" s="6" t="s">
        <v>4</v>
      </c>
    </row>
    <row r="6" spans="1:2" x14ac:dyDescent="0.35">
      <c r="A6" s="6" t="s">
        <v>6</v>
      </c>
      <c r="B6" s="6" t="s">
        <v>7</v>
      </c>
    </row>
    <row r="7" spans="1:2" x14ac:dyDescent="0.35">
      <c r="A7" s="6" t="s">
        <v>6</v>
      </c>
      <c r="B7" s="6" t="s">
        <v>8</v>
      </c>
    </row>
    <row r="8" spans="1:2" x14ac:dyDescent="0.35">
      <c r="A8" s="6" t="s">
        <v>6</v>
      </c>
      <c r="B8" s="6" t="s">
        <v>10</v>
      </c>
    </row>
    <row r="9" spans="1:2" x14ac:dyDescent="0.35">
      <c r="A9" s="6" t="s">
        <v>6</v>
      </c>
      <c r="B9" s="6" t="s">
        <v>11</v>
      </c>
    </row>
    <row r="10" spans="1:2" x14ac:dyDescent="0.35">
      <c r="A10" s="6" t="s">
        <v>6</v>
      </c>
      <c r="B10" s="6" t="s">
        <v>12</v>
      </c>
    </row>
    <row r="11" spans="1:2" x14ac:dyDescent="0.35">
      <c r="A11" s="6" t="s">
        <v>6</v>
      </c>
      <c r="B11" s="6" t="s">
        <v>13</v>
      </c>
    </row>
    <row r="12" spans="1:2" x14ac:dyDescent="0.35">
      <c r="A12" s="6" t="s">
        <v>25</v>
      </c>
      <c r="B12" s="6" t="s">
        <v>14</v>
      </c>
    </row>
    <row r="13" spans="1:2" x14ac:dyDescent="0.35">
      <c r="A13" s="6" t="s">
        <v>25</v>
      </c>
      <c r="B13" s="6" t="s">
        <v>15</v>
      </c>
    </row>
    <row r="14" spans="1:2" x14ac:dyDescent="0.35">
      <c r="A14" s="6" t="s">
        <v>25</v>
      </c>
      <c r="B14" s="6" t="s">
        <v>16</v>
      </c>
    </row>
    <row r="15" spans="1:2" x14ac:dyDescent="0.35">
      <c r="A15" s="6" t="s">
        <v>25</v>
      </c>
      <c r="B15" s="6" t="s">
        <v>17</v>
      </c>
    </row>
    <row r="16" spans="1:2" x14ac:dyDescent="0.35">
      <c r="A16" s="6" t="s">
        <v>25</v>
      </c>
      <c r="B16" s="6" t="s">
        <v>18</v>
      </c>
    </row>
    <row r="17" spans="1:2" x14ac:dyDescent="0.35">
      <c r="A17" s="6" t="s">
        <v>25</v>
      </c>
      <c r="B17" s="6" t="s">
        <v>19</v>
      </c>
    </row>
    <row r="18" spans="1:2" x14ac:dyDescent="0.35">
      <c r="A18" s="6" t="s">
        <v>25</v>
      </c>
      <c r="B18" s="6" t="s">
        <v>20</v>
      </c>
    </row>
    <row r="19" spans="1:2" x14ac:dyDescent="0.35">
      <c r="A19" s="6" t="s">
        <v>25</v>
      </c>
      <c r="B19" s="6" t="s">
        <v>21</v>
      </c>
    </row>
    <row r="20" spans="1:2" x14ac:dyDescent="0.35">
      <c r="A20" s="6" t="s">
        <v>25</v>
      </c>
      <c r="B20" s="6" t="s">
        <v>22</v>
      </c>
    </row>
    <row r="21" spans="1:2" x14ac:dyDescent="0.35">
      <c r="A21" s="6" t="s">
        <v>25</v>
      </c>
      <c r="B21" s="6" t="s">
        <v>23</v>
      </c>
    </row>
    <row r="22" spans="1:2" x14ac:dyDescent="0.35">
      <c r="A22" s="6" t="s">
        <v>26</v>
      </c>
      <c r="B22" s="6" t="s">
        <v>24</v>
      </c>
    </row>
    <row r="23" spans="1:2" x14ac:dyDescent="0.35">
      <c r="A23" s="12" t="s">
        <v>53</v>
      </c>
      <c r="B23" s="12" t="s">
        <v>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2" sqref="B2"/>
    </sheetView>
  </sheetViews>
  <sheetFormatPr baseColWidth="10" defaultRowHeight="14.5" x14ac:dyDescent="0.35"/>
  <cols>
    <col min="1" max="1" width="15.81640625" style="8" bestFit="1" customWidth="1"/>
    <col min="2" max="2" width="46.7265625" customWidth="1"/>
  </cols>
  <sheetData>
    <row r="1" spans="1:2" x14ac:dyDescent="0.35">
      <c r="A1" s="3" t="s">
        <v>112</v>
      </c>
      <c r="B1" s="3" t="s">
        <v>115</v>
      </c>
    </row>
    <row r="2" spans="1:2" x14ac:dyDescent="0.35">
      <c r="A2" s="6">
        <v>1</v>
      </c>
      <c r="B2" s="6" t="s">
        <v>65</v>
      </c>
    </row>
    <row r="3" spans="1:2" x14ac:dyDescent="0.35">
      <c r="A3" s="6">
        <v>2</v>
      </c>
      <c r="B3" s="6" t="s">
        <v>66</v>
      </c>
    </row>
    <row r="4" spans="1:2" x14ac:dyDescent="0.35">
      <c r="A4" s="6">
        <v>3</v>
      </c>
      <c r="B4" s="6" t="s">
        <v>68</v>
      </c>
    </row>
    <row r="5" spans="1:2" x14ac:dyDescent="0.35">
      <c r="A5" s="6">
        <v>4</v>
      </c>
      <c r="B5" s="6" t="s">
        <v>84</v>
      </c>
    </row>
    <row r="6" spans="1:2" x14ac:dyDescent="0.35">
      <c r="A6" s="6">
        <v>5</v>
      </c>
      <c r="B6" s="6" t="s">
        <v>85</v>
      </c>
    </row>
    <row r="7" spans="1:2" x14ac:dyDescent="0.35">
      <c r="A7" s="6">
        <v>6</v>
      </c>
      <c r="B7" s="6" t="s">
        <v>86</v>
      </c>
    </row>
    <row r="8" spans="1:2" x14ac:dyDescent="0.35">
      <c r="A8" s="6">
        <v>7</v>
      </c>
      <c r="B8" s="6" t="s">
        <v>87</v>
      </c>
    </row>
    <row r="9" spans="1:2" x14ac:dyDescent="0.35">
      <c r="A9" s="1" t="s">
        <v>53</v>
      </c>
      <c r="B9" s="1" t="s">
        <v>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D2" sqref="D2:D19"/>
    </sheetView>
  </sheetViews>
  <sheetFormatPr baseColWidth="10" defaultRowHeight="14.5" x14ac:dyDescent="0.35"/>
  <cols>
    <col min="1" max="1" width="5.453125" style="8" customWidth="1"/>
    <col min="2" max="2" width="39.26953125" customWidth="1"/>
    <col min="3" max="3" width="7.1796875" style="8" customWidth="1"/>
    <col min="4" max="4" width="71.453125" customWidth="1"/>
  </cols>
  <sheetData>
    <row r="1" spans="1:4" x14ac:dyDescent="0.35">
      <c r="A1" s="3" t="s">
        <v>112</v>
      </c>
      <c r="B1" s="3" t="s">
        <v>43</v>
      </c>
      <c r="C1" s="3" t="s">
        <v>134</v>
      </c>
      <c r="D1" s="3" t="s">
        <v>135</v>
      </c>
    </row>
    <row r="2" spans="1:4" x14ac:dyDescent="0.35">
      <c r="A2" s="6">
        <v>1</v>
      </c>
      <c r="B2" s="6" t="s">
        <v>69</v>
      </c>
      <c r="C2" s="6" t="s">
        <v>116</v>
      </c>
      <c r="D2" s="6" t="s">
        <v>36</v>
      </c>
    </row>
    <row r="3" spans="1:4" x14ac:dyDescent="0.35">
      <c r="A3" s="6">
        <v>1</v>
      </c>
      <c r="B3" s="6" t="s">
        <v>69</v>
      </c>
      <c r="C3" s="6" t="s">
        <v>117</v>
      </c>
      <c r="D3" s="6" t="s">
        <v>30</v>
      </c>
    </row>
    <row r="4" spans="1:4" x14ac:dyDescent="0.35">
      <c r="A4" s="6">
        <v>2</v>
      </c>
      <c r="B4" s="6" t="s">
        <v>70</v>
      </c>
      <c r="C4" s="6" t="s">
        <v>118</v>
      </c>
      <c r="D4" s="6" t="s">
        <v>37</v>
      </c>
    </row>
    <row r="5" spans="1:4" x14ac:dyDescent="0.35">
      <c r="A5" s="6">
        <v>2</v>
      </c>
      <c r="B5" s="6" t="s">
        <v>70</v>
      </c>
      <c r="C5" s="6" t="s">
        <v>119</v>
      </c>
      <c r="D5" s="6" t="s">
        <v>31</v>
      </c>
    </row>
    <row r="6" spans="1:4" x14ac:dyDescent="0.35">
      <c r="A6" s="6">
        <v>3</v>
      </c>
      <c r="B6" s="6" t="s">
        <v>67</v>
      </c>
      <c r="C6" s="6" t="s">
        <v>120</v>
      </c>
      <c r="D6" s="6" t="s">
        <v>38</v>
      </c>
    </row>
    <row r="7" spans="1:4" x14ac:dyDescent="0.35">
      <c r="A7" s="6">
        <v>3</v>
      </c>
      <c r="B7" s="6" t="s">
        <v>67</v>
      </c>
      <c r="C7" s="6" t="s">
        <v>121</v>
      </c>
      <c r="D7" s="6" t="s">
        <v>39</v>
      </c>
    </row>
    <row r="8" spans="1:4" x14ac:dyDescent="0.35">
      <c r="A8" s="6">
        <v>3</v>
      </c>
      <c r="B8" s="6" t="s">
        <v>67</v>
      </c>
      <c r="C8" s="6" t="s">
        <v>122</v>
      </c>
      <c r="D8" s="6" t="s">
        <v>32</v>
      </c>
    </row>
    <row r="9" spans="1:4" x14ac:dyDescent="0.35">
      <c r="A9" s="6">
        <v>3</v>
      </c>
      <c r="B9" s="6" t="s">
        <v>67</v>
      </c>
      <c r="C9" s="6" t="s">
        <v>123</v>
      </c>
      <c r="D9" s="6" t="s">
        <v>33</v>
      </c>
    </row>
    <row r="10" spans="1:4" x14ac:dyDescent="0.35">
      <c r="A10" s="6">
        <v>3</v>
      </c>
      <c r="B10" s="6" t="s">
        <v>67</v>
      </c>
      <c r="C10" s="6" t="s">
        <v>124</v>
      </c>
      <c r="D10" s="6" t="s">
        <v>44</v>
      </c>
    </row>
    <row r="11" spans="1:4" x14ac:dyDescent="0.35">
      <c r="A11" s="6">
        <v>3</v>
      </c>
      <c r="B11" s="6" t="s">
        <v>67</v>
      </c>
      <c r="C11" s="6" t="s">
        <v>125</v>
      </c>
      <c r="D11" s="6" t="s">
        <v>40</v>
      </c>
    </row>
    <row r="12" spans="1:4" x14ac:dyDescent="0.35">
      <c r="A12" s="6">
        <v>3</v>
      </c>
      <c r="B12" s="6" t="s">
        <v>67</v>
      </c>
      <c r="C12" s="6" t="s">
        <v>126</v>
      </c>
      <c r="D12" s="6" t="s">
        <v>45</v>
      </c>
    </row>
    <row r="13" spans="1:4" x14ac:dyDescent="0.35">
      <c r="A13" s="6">
        <v>3</v>
      </c>
      <c r="B13" s="6" t="s">
        <v>67</v>
      </c>
      <c r="C13" s="6" t="s">
        <v>127</v>
      </c>
      <c r="D13" s="6" t="s">
        <v>46</v>
      </c>
    </row>
    <row r="14" spans="1:4" x14ac:dyDescent="0.35">
      <c r="A14" s="6">
        <v>3</v>
      </c>
      <c r="B14" s="6" t="s">
        <v>67</v>
      </c>
      <c r="C14" s="6" t="s">
        <v>128</v>
      </c>
      <c r="D14" s="6" t="s">
        <v>47</v>
      </c>
    </row>
    <row r="15" spans="1:4" x14ac:dyDescent="0.35">
      <c r="A15" s="6">
        <v>4</v>
      </c>
      <c r="B15" s="6" t="s">
        <v>71</v>
      </c>
      <c r="C15" s="6" t="s">
        <v>129</v>
      </c>
      <c r="D15" s="6" t="s">
        <v>34</v>
      </c>
    </row>
    <row r="16" spans="1:4" x14ac:dyDescent="0.35">
      <c r="A16" s="6">
        <v>5</v>
      </c>
      <c r="B16" s="6" t="s">
        <v>72</v>
      </c>
      <c r="C16" s="6" t="s">
        <v>130</v>
      </c>
      <c r="D16" s="5" t="s">
        <v>41</v>
      </c>
    </row>
    <row r="17" spans="1:4" x14ac:dyDescent="0.35">
      <c r="A17" s="6">
        <v>5</v>
      </c>
      <c r="B17" s="6" t="s">
        <v>72</v>
      </c>
      <c r="C17" s="6" t="s">
        <v>131</v>
      </c>
      <c r="D17" s="6" t="s">
        <v>48</v>
      </c>
    </row>
    <row r="18" spans="1:4" x14ac:dyDescent="0.35">
      <c r="A18" s="6">
        <v>6</v>
      </c>
      <c r="B18" s="6" t="s">
        <v>73</v>
      </c>
      <c r="C18" s="6" t="s">
        <v>132</v>
      </c>
      <c r="D18" s="6" t="s">
        <v>42</v>
      </c>
    </row>
    <row r="19" spans="1:4" x14ac:dyDescent="0.35">
      <c r="A19" s="6">
        <v>7</v>
      </c>
      <c r="B19" s="6" t="s">
        <v>74</v>
      </c>
      <c r="C19" s="6" t="s">
        <v>133</v>
      </c>
      <c r="D19" s="6" t="s">
        <v>35</v>
      </c>
    </row>
    <row r="20" spans="1:4" x14ac:dyDescent="0.35">
      <c r="A20" s="6" t="s">
        <v>53</v>
      </c>
      <c r="B20" s="6" t="s">
        <v>53</v>
      </c>
      <c r="C20" s="6" t="s">
        <v>53</v>
      </c>
      <c r="D2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2" sqref="A2:B13"/>
    </sheetView>
  </sheetViews>
  <sheetFormatPr baseColWidth="10" defaultRowHeight="14.5" x14ac:dyDescent="0.35"/>
  <cols>
    <col min="1" max="1" width="12.26953125" style="8" bestFit="1" customWidth="1"/>
    <col min="2" max="2" width="72.1796875" bestFit="1" customWidth="1"/>
  </cols>
  <sheetData>
    <row r="1" spans="1:2" x14ac:dyDescent="0.35">
      <c r="A1" s="3" t="s">
        <v>136</v>
      </c>
      <c r="B1" s="16" t="s">
        <v>137</v>
      </c>
    </row>
    <row r="2" spans="1:2" x14ac:dyDescent="0.35">
      <c r="A2" s="6">
        <v>1</v>
      </c>
      <c r="B2" s="11" t="s">
        <v>138</v>
      </c>
    </row>
    <row r="3" spans="1:2" x14ac:dyDescent="0.35">
      <c r="A3" s="6">
        <v>2</v>
      </c>
      <c r="B3" s="11" t="s">
        <v>97</v>
      </c>
    </row>
    <row r="4" spans="1:2" x14ac:dyDescent="0.35">
      <c r="A4" s="6">
        <v>3</v>
      </c>
      <c r="B4" s="11" t="s">
        <v>98</v>
      </c>
    </row>
    <row r="5" spans="1:2" x14ac:dyDescent="0.35">
      <c r="A5" s="6">
        <v>4</v>
      </c>
      <c r="B5" s="11" t="s">
        <v>99</v>
      </c>
    </row>
    <row r="6" spans="1:2" x14ac:dyDescent="0.35">
      <c r="A6" s="6">
        <v>5</v>
      </c>
      <c r="B6" s="11" t="s">
        <v>100</v>
      </c>
    </row>
    <row r="7" spans="1:2" x14ac:dyDescent="0.35">
      <c r="A7" s="6">
        <v>6</v>
      </c>
      <c r="B7" s="11" t="s">
        <v>101</v>
      </c>
    </row>
    <row r="8" spans="1:2" x14ac:dyDescent="0.35">
      <c r="A8" s="6">
        <v>7</v>
      </c>
      <c r="B8" s="11" t="s">
        <v>102</v>
      </c>
    </row>
    <row r="9" spans="1:2" x14ac:dyDescent="0.35">
      <c r="A9" s="6">
        <v>8</v>
      </c>
      <c r="B9" s="11" t="s">
        <v>103</v>
      </c>
    </row>
    <row r="10" spans="1:2" x14ac:dyDescent="0.35">
      <c r="A10" s="6">
        <v>9</v>
      </c>
      <c r="B10" s="11" t="s">
        <v>104</v>
      </c>
    </row>
    <row r="11" spans="1:2" x14ac:dyDescent="0.35">
      <c r="A11" s="6">
        <v>10</v>
      </c>
      <c r="B11" s="11" t="s">
        <v>105</v>
      </c>
    </row>
    <row r="12" spans="1:2" x14ac:dyDescent="0.35">
      <c r="A12" s="6">
        <v>11</v>
      </c>
      <c r="B12" s="11" t="s">
        <v>106</v>
      </c>
    </row>
    <row r="13" spans="1:2" x14ac:dyDescent="0.35">
      <c r="A13" s="6">
        <v>12</v>
      </c>
      <c r="B13" s="11" t="s">
        <v>107</v>
      </c>
    </row>
    <row r="14" spans="1:2" x14ac:dyDescent="0.35">
      <c r="A14" s="13" t="s">
        <v>53</v>
      </c>
      <c r="B14" s="13" t="s">
        <v>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workbookViewId="0">
      <selection activeCell="A2" sqref="A2:B11"/>
    </sheetView>
  </sheetViews>
  <sheetFormatPr baseColWidth="10" defaultRowHeight="14.5" x14ac:dyDescent="0.35"/>
  <cols>
    <col min="1" max="1" width="9.7265625" style="8" bestFit="1" customWidth="1"/>
    <col min="2" max="2" width="81.1796875" customWidth="1"/>
  </cols>
  <sheetData>
    <row r="1" spans="1:10" x14ac:dyDescent="0.35">
      <c r="A1" s="3" t="s">
        <v>143</v>
      </c>
      <c r="B1" s="3" t="s">
        <v>64</v>
      </c>
    </row>
    <row r="2" spans="1:10" s="8" customFormat="1" x14ac:dyDescent="0.35">
      <c r="A2" s="6">
        <v>1</v>
      </c>
      <c r="B2" s="6" t="s">
        <v>63</v>
      </c>
      <c r="J2"/>
    </row>
    <row r="3" spans="1:10" x14ac:dyDescent="0.35">
      <c r="A3" s="6">
        <v>2</v>
      </c>
      <c r="B3" s="6" t="s">
        <v>54</v>
      </c>
    </row>
    <row r="4" spans="1:10" x14ac:dyDescent="0.35">
      <c r="A4" s="6">
        <v>3</v>
      </c>
      <c r="B4" s="6" t="s">
        <v>55</v>
      </c>
    </row>
    <row r="5" spans="1:10" x14ac:dyDescent="0.35">
      <c r="A5" s="6">
        <v>4</v>
      </c>
      <c r="B5" s="6" t="s">
        <v>56</v>
      </c>
    </row>
    <row r="6" spans="1:10" x14ac:dyDescent="0.35">
      <c r="A6" s="6">
        <v>5</v>
      </c>
      <c r="B6" s="6" t="s">
        <v>57</v>
      </c>
    </row>
    <row r="7" spans="1:10" x14ac:dyDescent="0.35">
      <c r="A7" s="6">
        <v>6</v>
      </c>
      <c r="B7" s="6" t="s">
        <v>58</v>
      </c>
    </row>
    <row r="8" spans="1:10" x14ac:dyDescent="0.35">
      <c r="A8" s="6">
        <v>7</v>
      </c>
      <c r="B8" s="6" t="s">
        <v>59</v>
      </c>
    </row>
    <row r="9" spans="1:10" x14ac:dyDescent="0.35">
      <c r="A9" s="6">
        <v>8</v>
      </c>
      <c r="B9" s="6" t="s">
        <v>60</v>
      </c>
      <c r="J9" s="8"/>
    </row>
    <row r="10" spans="1:10" x14ac:dyDescent="0.35">
      <c r="A10" s="6">
        <v>9</v>
      </c>
      <c r="B10" s="6" t="s">
        <v>61</v>
      </c>
    </row>
    <row r="11" spans="1:10" x14ac:dyDescent="0.35">
      <c r="A11" s="6">
        <v>10</v>
      </c>
      <c r="B11" s="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Sandra Milena Bernal Salazar</cp:lastModifiedBy>
  <cp:lastPrinted>2021-03-24T21:17:17Z</cp:lastPrinted>
  <dcterms:created xsi:type="dcterms:W3CDTF">2019-11-21T16:21:42Z</dcterms:created>
  <dcterms:modified xsi:type="dcterms:W3CDTF">2021-10-20T20:09:21Z</dcterms:modified>
</cp:coreProperties>
</file>