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acretina/Downloads/"/>
    </mc:Choice>
  </mc:AlternateContent>
  <xr:revisionPtr revIDLastSave="0" documentId="13_ncr:20001_{F492FF59-E87F-884F-92CE-8D24E58FEE84}" xr6:coauthVersionLast="47" xr6:coauthVersionMax="47" xr10:uidLastSave="{00000000-0000-0000-0000-000000000000}"/>
  <bookViews>
    <workbookView xWindow="0" yWindow="520" windowWidth="25600" windowHeight="14240" xr2:uid="{00000000-000D-0000-FFFF-FFFF00000000}"/>
  </bookViews>
  <sheets>
    <sheet name="Hoja1" sheetId="2" r:id="rId1"/>
  </sheets>
  <definedNames>
    <definedName name="_xlnm._FilterDatabase" localSheetId="0" hidden="1">Hoja1!$A$1:$O$12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" l="1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/>
  <c r="K38" i="2"/>
  <c r="L38" i="2" s="1"/>
  <c r="K39" i="2"/>
  <c r="L39" i="2"/>
  <c r="K40" i="2"/>
  <c r="L40" i="2" s="1"/>
  <c r="K41" i="2"/>
  <c r="L41" i="2" s="1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54" i="2"/>
  <c r="L54" i="2" s="1"/>
  <c r="K55" i="2"/>
  <c r="L55" i="2" s="1"/>
  <c r="K56" i="2"/>
  <c r="L56" i="2" s="1"/>
  <c r="K57" i="2"/>
  <c r="L57" i="2" s="1"/>
  <c r="K58" i="2"/>
  <c r="L58" i="2" s="1"/>
  <c r="K59" i="2"/>
  <c r="L59" i="2" s="1"/>
  <c r="K60" i="2"/>
  <c r="L60" i="2" s="1"/>
  <c r="K61" i="2"/>
  <c r="L61" i="2" s="1"/>
  <c r="K62" i="2"/>
  <c r="L62" i="2" s="1"/>
  <c r="K63" i="2"/>
  <c r="L63" i="2" s="1"/>
  <c r="K64" i="2"/>
  <c r="L64" i="2" s="1"/>
  <c r="K65" i="2"/>
  <c r="L65" i="2" s="1"/>
  <c r="K66" i="2"/>
  <c r="L66" i="2" s="1"/>
  <c r="K67" i="2"/>
  <c r="L67" i="2" s="1"/>
  <c r="K68" i="2"/>
  <c r="L68" i="2" s="1"/>
  <c r="K69" i="2"/>
  <c r="L69" i="2" s="1"/>
  <c r="K70" i="2"/>
  <c r="L70" i="2" s="1"/>
  <c r="K71" i="2"/>
  <c r="L71" i="2" s="1"/>
  <c r="K72" i="2"/>
  <c r="L72" i="2" s="1"/>
  <c r="K73" i="2"/>
  <c r="L73" i="2" s="1"/>
  <c r="K74" i="2"/>
  <c r="L74" i="2" s="1"/>
  <c r="K75" i="2"/>
  <c r="L75" i="2" s="1"/>
  <c r="K76" i="2"/>
  <c r="L76" i="2" s="1"/>
  <c r="K77" i="2"/>
  <c r="L77" i="2" s="1"/>
  <c r="K78" i="2"/>
  <c r="L78" i="2" s="1"/>
  <c r="K79" i="2"/>
  <c r="L79" i="2" s="1"/>
  <c r="K80" i="2"/>
  <c r="L80" i="2" s="1"/>
  <c r="K81" i="2"/>
  <c r="L81" i="2" s="1"/>
  <c r="K82" i="2"/>
  <c r="L82" i="2" s="1"/>
  <c r="K83" i="2"/>
  <c r="L83" i="2" s="1"/>
  <c r="K84" i="2"/>
  <c r="L84" i="2" s="1"/>
  <c r="K85" i="2"/>
  <c r="L85" i="2" s="1"/>
  <c r="K86" i="2"/>
  <c r="L86" i="2" s="1"/>
  <c r="K87" i="2"/>
  <c r="L87" i="2" s="1"/>
  <c r="K88" i="2"/>
  <c r="L88" i="2" s="1"/>
  <c r="K89" i="2"/>
  <c r="L89" i="2" s="1"/>
  <c r="K90" i="2"/>
  <c r="L90" i="2" s="1"/>
  <c r="K91" i="2"/>
  <c r="L91" i="2" s="1"/>
  <c r="K92" i="2"/>
  <c r="L92" i="2" s="1"/>
  <c r="K93" i="2"/>
  <c r="L93" i="2" s="1"/>
  <c r="K94" i="2"/>
  <c r="L94" i="2" s="1"/>
  <c r="K95" i="2"/>
  <c r="L95" i="2" s="1"/>
  <c r="K96" i="2"/>
  <c r="L96" i="2" s="1"/>
  <c r="K97" i="2"/>
  <c r="L97" i="2" s="1"/>
  <c r="K98" i="2"/>
  <c r="L98" i="2" s="1"/>
  <c r="K99" i="2"/>
  <c r="L99" i="2" s="1"/>
  <c r="K100" i="2"/>
  <c r="L100" i="2" s="1"/>
  <c r="K101" i="2"/>
  <c r="L101" i="2"/>
  <c r="K102" i="2"/>
  <c r="L102" i="2" s="1"/>
  <c r="K103" i="2"/>
  <c r="L103" i="2" s="1"/>
  <c r="K104" i="2"/>
  <c r="L104" i="2" s="1"/>
  <c r="K105" i="2"/>
  <c r="L105" i="2" s="1"/>
  <c r="K106" i="2"/>
  <c r="L106" i="2" s="1"/>
  <c r="K107" i="2"/>
  <c r="L107" i="2" s="1"/>
  <c r="K108" i="2"/>
  <c r="L108" i="2" s="1"/>
  <c r="K109" i="2"/>
  <c r="L109" i="2"/>
  <c r="K110" i="2"/>
  <c r="L110" i="2" s="1"/>
  <c r="K111" i="2"/>
  <c r="L111" i="2" s="1"/>
  <c r="K112" i="2"/>
  <c r="L112" i="2" s="1"/>
  <c r="K113" i="2"/>
  <c r="L113" i="2" s="1"/>
  <c r="K114" i="2"/>
  <c r="L114" i="2" s="1"/>
  <c r="K115" i="2"/>
  <c r="L115" i="2" s="1"/>
  <c r="K116" i="2"/>
  <c r="L116" i="2" s="1"/>
  <c r="K117" i="2"/>
  <c r="L117" i="2" s="1"/>
  <c r="K118" i="2"/>
  <c r="L118" i="2" s="1"/>
  <c r="K119" i="2"/>
  <c r="L119" i="2"/>
  <c r="K120" i="2"/>
  <c r="L120" i="2" s="1"/>
  <c r="K121" i="2"/>
  <c r="L121" i="2" s="1"/>
  <c r="K122" i="2"/>
  <c r="L122" i="2" s="1"/>
  <c r="K123" i="2"/>
  <c r="L123" i="2" s="1"/>
  <c r="K124" i="2"/>
  <c r="L124" i="2" s="1"/>
  <c r="K125" i="2"/>
  <c r="L125" i="2" s="1"/>
  <c r="K126" i="2"/>
  <c r="L126" i="2" s="1"/>
  <c r="K127" i="2"/>
  <c r="L127" i="2" s="1"/>
  <c r="K128" i="2"/>
  <c r="L128" i="2" s="1"/>
  <c r="K129" i="2"/>
  <c r="L129" i="2" s="1"/>
  <c r="K130" i="2"/>
  <c r="L130" i="2" s="1"/>
  <c r="K131" i="2"/>
  <c r="L131" i="2" s="1"/>
  <c r="K132" i="2"/>
  <c r="L132" i="2" s="1"/>
  <c r="K133" i="2"/>
  <c r="L133" i="2" s="1"/>
  <c r="K134" i="2"/>
  <c r="L134" i="2" s="1"/>
  <c r="K135" i="2"/>
  <c r="L135" i="2" s="1"/>
  <c r="K136" i="2"/>
  <c r="L136" i="2" s="1"/>
  <c r="K137" i="2"/>
  <c r="L137" i="2" s="1"/>
  <c r="K138" i="2"/>
  <c r="L138" i="2" s="1"/>
  <c r="K139" i="2"/>
  <c r="L139" i="2" s="1"/>
  <c r="K140" i="2"/>
  <c r="L140" i="2" s="1"/>
  <c r="K141" i="2"/>
  <c r="L141" i="2" s="1"/>
  <c r="K142" i="2"/>
  <c r="L142" i="2" s="1"/>
  <c r="K143" i="2"/>
  <c r="L143" i="2" s="1"/>
  <c r="K144" i="2"/>
  <c r="L144" i="2" s="1"/>
  <c r="K145" i="2"/>
  <c r="L145" i="2" s="1"/>
  <c r="K146" i="2"/>
  <c r="L146" i="2" s="1"/>
  <c r="K147" i="2"/>
  <c r="L147" i="2" s="1"/>
  <c r="K148" i="2"/>
  <c r="L148" i="2" s="1"/>
  <c r="K149" i="2"/>
  <c r="L149" i="2"/>
  <c r="K150" i="2"/>
  <c r="L150" i="2" s="1"/>
  <c r="K151" i="2"/>
  <c r="L151" i="2" s="1"/>
  <c r="K152" i="2"/>
  <c r="L152" i="2" s="1"/>
  <c r="K153" i="2"/>
  <c r="L153" i="2" s="1"/>
  <c r="K154" i="2"/>
  <c r="L154" i="2" s="1"/>
  <c r="K155" i="2"/>
  <c r="L155" i="2" s="1"/>
  <c r="K156" i="2"/>
  <c r="L156" i="2" s="1"/>
  <c r="K157" i="2"/>
  <c r="L157" i="2" s="1"/>
  <c r="K158" i="2"/>
  <c r="L158" i="2" s="1"/>
  <c r="K159" i="2"/>
  <c r="L159" i="2" s="1"/>
  <c r="K160" i="2"/>
  <c r="L160" i="2" s="1"/>
  <c r="K161" i="2"/>
  <c r="L161" i="2" s="1"/>
  <c r="K162" i="2"/>
  <c r="L162" i="2" s="1"/>
  <c r="K163" i="2"/>
  <c r="L163" i="2" s="1"/>
  <c r="K164" i="2"/>
  <c r="L164" i="2" s="1"/>
  <c r="K165" i="2"/>
  <c r="L165" i="2" s="1"/>
  <c r="K166" i="2"/>
  <c r="L166" i="2" s="1"/>
  <c r="K167" i="2"/>
  <c r="L167" i="2" s="1"/>
  <c r="K168" i="2"/>
  <c r="L168" i="2" s="1"/>
  <c r="K169" i="2"/>
  <c r="L169" i="2" s="1"/>
  <c r="K170" i="2"/>
  <c r="L170" i="2" s="1"/>
  <c r="K171" i="2"/>
  <c r="L171" i="2" s="1"/>
  <c r="K172" i="2"/>
  <c r="L172" i="2" s="1"/>
  <c r="K173" i="2"/>
  <c r="L173" i="2" s="1"/>
  <c r="K174" i="2"/>
  <c r="L174" i="2" s="1"/>
  <c r="K175" i="2"/>
  <c r="L175" i="2" s="1"/>
  <c r="K176" i="2"/>
  <c r="L176" i="2" s="1"/>
  <c r="K177" i="2"/>
  <c r="L177" i="2" s="1"/>
  <c r="K178" i="2"/>
  <c r="L178" i="2" s="1"/>
  <c r="K179" i="2"/>
  <c r="L179" i="2" s="1"/>
  <c r="K180" i="2"/>
  <c r="L180" i="2" s="1"/>
  <c r="K181" i="2"/>
  <c r="L181" i="2"/>
  <c r="K182" i="2"/>
  <c r="L182" i="2" s="1"/>
  <c r="K183" i="2"/>
  <c r="L183" i="2" s="1"/>
  <c r="K184" i="2"/>
  <c r="L184" i="2" s="1"/>
  <c r="K185" i="2"/>
  <c r="L185" i="2" s="1"/>
  <c r="K186" i="2"/>
  <c r="L186" i="2" s="1"/>
  <c r="K187" i="2"/>
  <c r="L187" i="2" s="1"/>
  <c r="K188" i="2"/>
  <c r="L188" i="2" s="1"/>
  <c r="K189" i="2"/>
  <c r="L189" i="2" s="1"/>
  <c r="K190" i="2"/>
  <c r="L190" i="2" s="1"/>
  <c r="K191" i="2"/>
  <c r="L191" i="2" s="1"/>
  <c r="K192" i="2"/>
  <c r="L192" i="2" s="1"/>
  <c r="K193" i="2"/>
  <c r="L193" i="2" s="1"/>
  <c r="K194" i="2"/>
  <c r="L194" i="2" s="1"/>
  <c r="K195" i="2"/>
  <c r="L195" i="2" s="1"/>
  <c r="K196" i="2"/>
  <c r="L196" i="2" s="1"/>
  <c r="K197" i="2"/>
  <c r="L197" i="2" s="1"/>
  <c r="K198" i="2"/>
  <c r="L198" i="2" s="1"/>
  <c r="K199" i="2"/>
  <c r="L199" i="2" s="1"/>
  <c r="K200" i="2"/>
  <c r="L200" i="2" s="1"/>
  <c r="K201" i="2"/>
  <c r="L201" i="2" s="1"/>
  <c r="K202" i="2"/>
  <c r="L202" i="2" s="1"/>
  <c r="K203" i="2"/>
  <c r="L203" i="2" s="1"/>
  <c r="K204" i="2"/>
  <c r="L204" i="2" s="1"/>
  <c r="K205" i="2"/>
  <c r="L205" i="2" s="1"/>
  <c r="K206" i="2"/>
  <c r="L206" i="2" s="1"/>
  <c r="K207" i="2"/>
  <c r="L207" i="2"/>
  <c r="K208" i="2"/>
  <c r="L208" i="2" s="1"/>
  <c r="K209" i="2"/>
  <c r="L209" i="2" s="1"/>
  <c r="K210" i="2"/>
  <c r="L210" i="2" s="1"/>
  <c r="K211" i="2"/>
  <c r="L211" i="2" s="1"/>
  <c r="K212" i="2"/>
  <c r="L212" i="2" s="1"/>
  <c r="K213" i="2"/>
  <c r="L213" i="2" s="1"/>
  <c r="K214" i="2"/>
  <c r="L214" i="2" s="1"/>
  <c r="K215" i="2"/>
  <c r="L215" i="2" s="1"/>
  <c r="K216" i="2"/>
  <c r="L216" i="2" s="1"/>
  <c r="K217" i="2"/>
  <c r="L217" i="2" s="1"/>
  <c r="K218" i="2"/>
  <c r="L218" i="2" s="1"/>
  <c r="K219" i="2"/>
  <c r="L219" i="2" s="1"/>
  <c r="K220" i="2"/>
  <c r="L220" i="2" s="1"/>
  <c r="K221" i="2"/>
  <c r="L221" i="2" s="1"/>
  <c r="K222" i="2"/>
  <c r="L222" i="2" s="1"/>
  <c r="K223" i="2"/>
  <c r="L223" i="2" s="1"/>
  <c r="K224" i="2"/>
  <c r="L224" i="2" s="1"/>
  <c r="K225" i="2"/>
  <c r="L225" i="2" s="1"/>
  <c r="K226" i="2"/>
  <c r="L226" i="2" s="1"/>
  <c r="K227" i="2"/>
  <c r="L227" i="2" s="1"/>
  <c r="K228" i="2"/>
  <c r="L228" i="2" s="1"/>
  <c r="K229" i="2"/>
  <c r="L229" i="2" s="1"/>
  <c r="K230" i="2"/>
  <c r="L230" i="2" s="1"/>
  <c r="K231" i="2"/>
  <c r="L231" i="2" s="1"/>
  <c r="K232" i="2"/>
  <c r="L232" i="2" s="1"/>
  <c r="K233" i="2"/>
  <c r="L233" i="2" s="1"/>
  <c r="K234" i="2"/>
  <c r="L234" i="2" s="1"/>
  <c r="K235" i="2"/>
  <c r="L235" i="2" s="1"/>
  <c r="K236" i="2"/>
  <c r="L236" i="2" s="1"/>
  <c r="K237" i="2"/>
  <c r="L237" i="2" s="1"/>
  <c r="K238" i="2"/>
  <c r="L238" i="2" s="1"/>
  <c r="K239" i="2"/>
  <c r="L239" i="2" s="1"/>
  <c r="K240" i="2"/>
  <c r="L240" i="2" s="1"/>
  <c r="K241" i="2"/>
  <c r="L241" i="2" s="1"/>
  <c r="K242" i="2"/>
  <c r="L242" i="2" s="1"/>
  <c r="K243" i="2"/>
  <c r="L243" i="2" s="1"/>
  <c r="K244" i="2"/>
  <c r="L244" i="2" s="1"/>
  <c r="K245" i="2"/>
  <c r="L245" i="2" s="1"/>
  <c r="K246" i="2"/>
  <c r="L246" i="2" s="1"/>
  <c r="K247" i="2"/>
  <c r="L247" i="2" s="1"/>
  <c r="K248" i="2"/>
  <c r="L248" i="2" s="1"/>
  <c r="K249" i="2"/>
  <c r="L249" i="2" s="1"/>
  <c r="K250" i="2"/>
  <c r="L250" i="2" s="1"/>
  <c r="K251" i="2"/>
  <c r="L251" i="2" s="1"/>
  <c r="K252" i="2"/>
  <c r="L252" i="2" s="1"/>
  <c r="K253" i="2"/>
  <c r="L253" i="2"/>
  <c r="K254" i="2"/>
  <c r="L254" i="2" s="1"/>
  <c r="K255" i="2"/>
  <c r="L255" i="2" s="1"/>
  <c r="K256" i="2"/>
  <c r="L256" i="2" s="1"/>
  <c r="K257" i="2"/>
  <c r="L257" i="2" s="1"/>
  <c r="K258" i="2"/>
  <c r="L258" i="2" s="1"/>
  <c r="K259" i="2"/>
  <c r="L259" i="2" s="1"/>
  <c r="K260" i="2"/>
  <c r="L260" i="2" s="1"/>
  <c r="K261" i="2"/>
  <c r="L261" i="2"/>
  <c r="K262" i="2"/>
  <c r="L262" i="2" s="1"/>
  <c r="K13" i="2"/>
  <c r="L13" i="2" s="1"/>
  <c r="J8" i="2" l="1"/>
  <c r="J4" i="2"/>
  <c r="J3" i="2"/>
  <c r="J2" i="2"/>
  <c r="J6" i="2"/>
  <c r="J5" i="2"/>
  <c r="J7" i="2"/>
  <c r="K6" i="2" l="1"/>
  <c r="K8" i="2" l="1"/>
  <c r="K5" i="2"/>
  <c r="K7" i="2" l="1"/>
  <c r="L7" i="2" s="1"/>
  <c r="L3" i="2" l="1"/>
  <c r="L5" i="2" l="1"/>
  <c r="K10" i="2"/>
  <c r="L10" i="2" s="1"/>
  <c r="K11" i="2"/>
  <c r="L11" i="2" s="1"/>
  <c r="K4" i="2"/>
  <c r="L4" i="2" s="1"/>
  <c r="K2" i="2"/>
  <c r="L2" i="2" s="1"/>
  <c r="L6" i="2"/>
  <c r="K9" i="2" l="1"/>
  <c r="L9" i="2" s="1"/>
  <c r="L8" i="2" l="1"/>
  <c r="J12" i="2" l="1"/>
  <c r="K12" i="2" s="1"/>
  <c r="L1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E127" authorId="0" shapeId="0" xr:uid="{9824CAC9-A3CE-DE46-85AB-E85689DCE093}">
      <text>
        <r>
          <rPr>
            <b/>
            <sz val="9"/>
            <color rgb="FF000000"/>
            <rFont val="Tahoma"/>
            <family val="2"/>
          </rPr>
          <t>Lenovo: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EL CONTRATO NO SE REPORTA EN SIRECI POR QUE NO ESTA EN EJECUCIÓN</t>
        </r>
      </text>
    </comment>
  </commentList>
</comments>
</file>

<file path=xl/sharedStrings.xml><?xml version="1.0" encoding="utf-8"?>
<sst xmlns="http://schemas.openxmlformats.org/spreadsheetml/2006/main" count="549" uniqueCount="545">
  <si>
    <t>OBJETO DEL CONTRATO</t>
  </si>
  <si>
    <t xml:space="preserve">No. DE
CONTRATO </t>
  </si>
  <si>
    <t>FECHA DE INICIO</t>
  </si>
  <si>
    <t>FECHA
TERMINACIÓN</t>
  </si>
  <si>
    <t>VALOR DELCONTRATO</t>
  </si>
  <si>
    <t>RECURSOS DESEMBOLSADOS PAGADOS</t>
  </si>
  <si>
    <t>NOMBRE CONTRATISTA</t>
  </si>
  <si>
    <t>CEDULA - NIT</t>
  </si>
  <si>
    <t>RECURSOS PENDIENTES POR EJECUTAR</t>
  </si>
  <si>
    <t xml:space="preserve">CANTIDAD DE OTROSIES Y ADICIONES </t>
  </si>
  <si>
    <t>MONTO TOTAL DE LAS ADICIONES</t>
  </si>
  <si>
    <t>OBJERVACIONES</t>
  </si>
  <si>
    <t>DÍGITO DE VERIFICACÍON</t>
  </si>
  <si>
    <t>Honorario</t>
  </si>
  <si>
    <t>YOMAIRA GOMEZ GARNICA</t>
  </si>
  <si>
    <t>GLORIA JOSEFINA CELIS JUTINICO</t>
  </si>
  <si>
    <t>YEIMY LORENA DUQUINO CHAPARRO</t>
  </si>
  <si>
    <t>BLANCA LUCIA SANCHEZ TORRES</t>
  </si>
  <si>
    <t>ANGELA MARIA ORTIZ VILLALBA</t>
  </si>
  <si>
    <t>NINI JOHANNA MENDOZA ROJAS</t>
  </si>
  <si>
    <t>GENNY MILENA PINZON RABELO</t>
  </si>
  <si>
    <t>DANIEL QUINTERO RODRIGUEZ</t>
  </si>
  <si>
    <t>NATHALIA ANDREA PINEDA CAMELO</t>
  </si>
  <si>
    <t>CINDY JHOANNA CONTRERAS GONZALEZ</t>
  </si>
  <si>
    <t>SILVIA CAMARO VELASCO</t>
  </si>
  <si>
    <t>PAULA ANDREA MORENO IBARRA</t>
  </si>
  <si>
    <t>OLBER FERNEY DELGADO LOZANO</t>
  </si>
  <si>
    <t>CINDY JOHANA CASTRO PRIETO</t>
  </si>
  <si>
    <t>WILMER HARVEY FERNANDEZ PEÑA</t>
  </si>
  <si>
    <t>YENY CAROLINA MARTINEZ PULIDO</t>
  </si>
  <si>
    <t>RODRIGO BARRERO MUÑOZ</t>
  </si>
  <si>
    <t>REINEL FERNANDO PUENTES MORENO</t>
  </si>
  <si>
    <t>MILTON AUGUSTO PUENTES VEGA</t>
  </si>
  <si>
    <t>ANABEL JULIO ACEVEDO</t>
  </si>
  <si>
    <t>KAREN YULIETH BOHORQUEZ NIETO</t>
  </si>
  <si>
    <t>FREDY YARNEY ROMERO MORENO</t>
  </si>
  <si>
    <t>YISEL PATRICIA BARRIOS AHUMADA</t>
  </si>
  <si>
    <t>HELDER ALEXIS PINEDA MUÑOZ</t>
  </si>
  <si>
    <t>SITUANDO SAS</t>
  </si>
  <si>
    <t>CONTRATAR A TÍTULO DE ARRENDAMIENTO 2.750 MTS2 COMPRENDIDOS ENTRE LOS PISOS 3, 4 Y 7 UBICADOS EN LA CARRERA 69 NO. 25B-44, DEBIDAMENTE ADECUADO, CON OFICINAS FUNCIONALES Y AJUSTADAS A LAS NECESIDADES DE LA ENTIDAD Y 53 PARQUEADEROS, PARA EL FUNCIONAMIENTO DE LA SEDE DE LA SUPERINTENDENCIA DEL SUBSIDIO FAMILIAR.</t>
  </si>
  <si>
    <t>403-2022</t>
  </si>
  <si>
    <t>PRESTAR EL SERVICIO INTEGRAL DE ASEO Y CAFETERÍA INCLUIDOS LOS SUMINISTROS REQUERIDOS EN LA SUPERINTENDENCIA DEL SUBSIDIO FAMILIAR. (ID: GGA-835)</t>
  </si>
  <si>
    <t>CONSORCIO KIOS</t>
  </si>
  <si>
    <t>422-2024</t>
  </si>
  <si>
    <t xml:space="preserve"> ANUBIS LTDA</t>
  </si>
  <si>
    <t>CONTRATAR EL SERVICIO DE VIGILANCIA Y SEGURIDAD PRIVADA PARA LAS SEDES DE LA SUPERINTENDENCIA DEL SUBSIDIO FAMILIAR. (ID: 4134).</t>
  </si>
  <si>
    <t>373-2023</t>
  </si>
  <si>
    <t>GRUPO EDS AUTOGAS S.A.S.</t>
  </si>
  <si>
    <t>Adquirir el suministro de Combustible en la ciudad de Bogotá para el parque automotor de la Superintendencia del Subsidio Familiar (ID4110).</t>
  </si>
  <si>
    <t>364-2023</t>
  </si>
  <si>
    <t>ZAMIRA ROVIRA LONDOÑO</t>
  </si>
  <si>
    <t>JOHN ALEXANDER GUZMAN LUGO</t>
  </si>
  <si>
    <t>YEIMI ALEJANDRA FUENTES FONTECHA</t>
  </si>
  <si>
    <t>JENNIFER ANDREA BETIN MEJIA</t>
  </si>
  <si>
    <t>HECTOR HUGO HERRERA RODRIGUEZ</t>
  </si>
  <si>
    <t>LUISA VIVIANA ACOSTA ORTIZ</t>
  </si>
  <si>
    <t>DIEGO ARMANDO FAJARDO PINZON</t>
  </si>
  <si>
    <t>LAURA VIVIANA DELGADO MORALES</t>
  </si>
  <si>
    <t>FERNANDO ALFONSO DIAZ MEDINA</t>
  </si>
  <si>
    <t>LAURA ISABELLA CARO RIVERA</t>
  </si>
  <si>
    <t>MARIA DE LOS ANGELES MEJIA GARCIA</t>
  </si>
  <si>
    <t>EDDIER ANTONIO BURITICA CARDONA</t>
  </si>
  <si>
    <t>ANGIE CATHERINE MATEUS ORTIZ</t>
  </si>
  <si>
    <t>CAROLINA LOPEZ DURAN</t>
  </si>
  <si>
    <t>JOSE ALBERTO FORERO TRIANA</t>
  </si>
  <si>
    <t>LUISA FERNANDA GALAN VIASUS</t>
  </si>
  <si>
    <t>267-2024</t>
  </si>
  <si>
    <t>COMUNICACION CELULAR S A COMCEL S A</t>
  </si>
  <si>
    <t>prestar servicios de nube privada de infraestructura. (id: otic-702)</t>
  </si>
  <si>
    <t>237-2024</t>
  </si>
  <si>
    <t>PRESTAR SERVICIOS DE CONECTIVIDAD TERRESTRE. (NÚMERO: OTIC-703).</t>
  </si>
  <si>
    <t>432-2022</t>
  </si>
  <si>
    <t>CAJA DE COMPENSACION FAMILIAR CAFAM</t>
  </si>
  <si>
    <t>KAREN PAOLA GUTIERREZ ROCA</t>
  </si>
  <si>
    <t>MARTHA PATRICIA VARGAS MORENO</t>
  </si>
  <si>
    <t>EMILCE CANO GÓMEZ</t>
  </si>
  <si>
    <t>KAREN YULIANA SALAZAR CAJAS</t>
  </si>
  <si>
    <t>JUSTINE KELLYS</t>
  </si>
  <si>
    <t>OSCAR JULIO CASTRILLON GARCIA</t>
  </si>
  <si>
    <t>MEGASOFT S.A.S.</t>
  </si>
  <si>
    <t>ANTONIO CARLOS MARTINEZ ARRAZOLA</t>
  </si>
  <si>
    <t>JULIO CESAR MORENO BERNAL</t>
  </si>
  <si>
    <t>RIGOBERTO DANIEL GONZALEZ RUEDA</t>
  </si>
  <si>
    <t>MALYORIS LOPEZ RAMOS</t>
  </si>
  <si>
    <t>GUSTAVO ADOLFO PEREZ VESGA</t>
  </si>
  <si>
    <t>IVONNE ARELIS DIAZ RODRIGUEZ</t>
  </si>
  <si>
    <t>NURY NAVARRO HERNANDEZ</t>
  </si>
  <si>
    <t>KEIDER DANIEL RUIZ TORRES</t>
  </si>
  <si>
    <t>NELSON MIGUEL AMAYA PINTO</t>
  </si>
  <si>
    <t>MANUEL ENRIQUE RODRIGUEZ PEREZ</t>
  </si>
  <si>
    <t>JHONATAN PORTILLA PORTILLA</t>
  </si>
  <si>
    <t>JULIANA ASTORQUIZA ANDRADE</t>
  </si>
  <si>
    <t>ALBERT FERNEY GIRALDO VARON</t>
  </si>
  <si>
    <t>CESAR HERRERA DIAZ</t>
  </si>
  <si>
    <t>CAMILO ESTEBAN GOMEZ URREA</t>
  </si>
  <si>
    <t>EVELIN VANESSA MONTES TAMARA</t>
  </si>
  <si>
    <t>AGENCIA DE VIAJES Y TURISMO GOLDTOUR S.A.S</t>
  </si>
  <si>
    <t>435-2022</t>
  </si>
  <si>
    <t>381-2023</t>
  </si>
  <si>
    <t xml:space="preserve">	Adquirir el suministro de tiquetes aéreos a nivel nacional e internacional para los funcionarios y contratistas de la Superintendencia del Subsidio Familiar.</t>
  </si>
  <si>
    <t>TRANSPORTES CSC S.A.S- EN REORGANIZACION</t>
  </si>
  <si>
    <t>Contratar la prestación del servicio de transporte terrestre automotor especial para los funcionarios de la Superintendencia del Subsidio Familiar en la ciudad de Bogotá</t>
  </si>
  <si>
    <t>WISTON JUNIOR LOPEZ NEGRETE</t>
  </si>
  <si>
    <t>LUZ HELENA LATORRE CUENCA</t>
  </si>
  <si>
    <t>MIRTA SANTAMARIA FAJARDO</t>
  </si>
  <si>
    <t>JUAN CAMILO VASQUEZ INFANTE</t>
  </si>
  <si>
    <t>CARLOS MARIO QUINTERO LOPEZ</t>
  </si>
  <si>
    <t>JORGE FELIPE ESCOBAR CASSIANI</t>
  </si>
  <si>
    <t>DIANA MILENA LOPEZ LOPEZ</t>
  </si>
  <si>
    <t>CARLOS ARTURO JUNIOR RINCON AVILAN</t>
  </si>
  <si>
    <t>HENRY STEVEN GARZON CHIMBI</t>
  </si>
  <si>
    <t>MAURICIO ANDRES LOPEZ LOPEZ</t>
  </si>
  <si>
    <t>CAROL VANESSA AGUILAR BARRERA</t>
  </si>
  <si>
    <t>GENNY LIZZETH PAZ MOTTA</t>
  </si>
  <si>
    <t>YORGELIS MARIA SALAS OSPINO</t>
  </si>
  <si>
    <t>PAULA VIVIANA SALINAS PAEZ</t>
  </si>
  <si>
    <t>CIRO ANDRES CAMPO CRUZ</t>
  </si>
  <si>
    <t>GRUPO TIEDOT SAS</t>
  </si>
  <si>
    <t>Contratar la prestación del servicio de depósito, almacenamiento, custodia, conservación y préstamo del archivo de la superintendencia del subsidio familiar, incluido su transporte y consulta en caso de ser necesario.</t>
  </si>
  <si>
    <t>427-2022</t>
  </si>
  <si>
    <t>408-2022</t>
  </si>
  <si>
    <t>MENSAJERIA 472</t>
  </si>
  <si>
    <t>Prestar el servicio de correo urbano, nacional e internacional para la Superintendencia del Subsidio Familiar.</t>
  </si>
  <si>
    <t>NATHALY RODRIGUEZ PERAZA</t>
  </si>
  <si>
    <t>MARTIN ANDRES BERNIER PELAEZ</t>
  </si>
  <si>
    <t>SOFIA ACOSTA VALLEJO</t>
  </si>
  <si>
    <t>JENNY MILENA COLLAZOS CARO</t>
  </si>
  <si>
    <t>EDWIN JOHAN BEDOYA BULLA</t>
  </si>
  <si>
    <t>ANGEL LEONARDO MARTINEZ MARTINEZ</t>
  </si>
  <si>
    <t>JOSE ERNESTO LOZANO CRUZ</t>
  </si>
  <si>
    <t>JAIME TORRES BARRERA</t>
  </si>
  <si>
    <t>MARIA CAMILA SALAZAR AVILA</t>
  </si>
  <si>
    <t>DIEGO ALEXANDER BAGETT OSPINA</t>
  </si>
  <si>
    <t>JULIAN BERNARDO SALINAS DIAZ</t>
  </si>
  <si>
    <t>PAOLA PATRICIA LUNA ROSSO</t>
  </si>
  <si>
    <t>CARMEN AYLET RUBIO TORRES</t>
  </si>
  <si>
    <t>JORDAN HESNEIDER ARDILA VARGAS</t>
  </si>
  <si>
    <t>JOSE DAVID HERNANDEZ MANRIQUE</t>
  </si>
  <si>
    <t>MERSI YULEBI SILVA GOMEZ</t>
  </si>
  <si>
    <t>SANDRA MILENA BERNAL SALAZAR</t>
  </si>
  <si>
    <t>DIEGO ALEXANDER LOPEZ NARANJO</t>
  </si>
  <si>
    <t>VANESSA STHEFANNIA GOMEZ GOMEZ</t>
  </si>
  <si>
    <t>DAIRO DE JESUS AYALA MUÑOZ</t>
  </si>
  <si>
    <t>HERNANDO JOSE DAVID TORRES</t>
  </si>
  <si>
    <t>CINDY LIBETH VELASQUEZ BARRERO</t>
  </si>
  <si>
    <t>ALVARO EDGAR PATIÑO ESCOBAR</t>
  </si>
  <si>
    <t>YISED XIOMARA NAVARRO QUINTERO</t>
  </si>
  <si>
    <t>JOSE DANIEL PALACIOS RIVERA</t>
  </si>
  <si>
    <t>DIANA COSTANZA GOMEZ NUÑEZ</t>
  </si>
  <si>
    <t>STEFANY ALEJANDRA RODRIGUEZ ESTUPIÑAN</t>
  </si>
  <si>
    <t>NATHALIA REYES PEREZ</t>
  </si>
  <si>
    <t>JAIRO AURELIO PATACON VEGA</t>
  </si>
  <si>
    <t>CARLOS GERMAN CHAUCANES MONTENEGRO</t>
  </si>
  <si>
    <t>ABEL JOSE HERNANDEZ MARTINEZ</t>
  </si>
  <si>
    <t>GILDARDO ANDRES VARGAS ACUÑA</t>
  </si>
  <si>
    <t>IHOVANNA GLENIA LEON VARGAS</t>
  </si>
  <si>
    <t>JOSE LUIS CESPEDES ZAMORA</t>
  </si>
  <si>
    <t>JOHN WILLIAM GANTIVA RODRIGUEZ</t>
  </si>
  <si>
    <t>LILIANA BASTIDAS LINARES</t>
  </si>
  <si>
    <t>JAVIER IGNACIO JATIVA GARCIA</t>
  </si>
  <si>
    <t>GERARDO ANTONIO CASTAÑEDA ERAZO</t>
  </si>
  <si>
    <t>DELIA MERCEDES VALERA BARRAZA</t>
  </si>
  <si>
    <t>JOSE LUIS MORALES CHAPARRO</t>
  </si>
  <si>
    <t>ANGIE ANDREA CHAPARRO PARDO</t>
  </si>
  <si>
    <t>LUCY ESMERALDA PAZ TRULLO</t>
  </si>
  <si>
    <t>ALIX ADRIANA SANCHEZ AVILA</t>
  </si>
  <si>
    <t>HANNER LEANDRO MONGUI URREA</t>
  </si>
  <si>
    <t>NINI YOVANA BECERRA PERDOMO</t>
  </si>
  <si>
    <t>JUAN GABRIEL GARZON GUERRERO</t>
  </si>
  <si>
    <t>ANDREA PAOLA APONTE RICARDO</t>
  </si>
  <si>
    <t>DANY ALEXANDER FONSECA SANABRIA</t>
  </si>
  <si>
    <t>CARLOS JULIO TAMIN VALENCIA</t>
  </si>
  <si>
    <t>CHRISTIAN ARLEY PINZON RAMOS</t>
  </si>
  <si>
    <t>NATALIA PAOLA PORRAS CIFUENTES</t>
  </si>
  <si>
    <t>ERIKA ANDREA RUBIO CASTILLO</t>
  </si>
  <si>
    <t>DEVANIS ALVENI MORALES ITURRIAGO</t>
  </si>
  <si>
    <t>ADRIANA ROCIO CAPERA AMOROCHO</t>
  </si>
  <si>
    <t>JORGE NICOLAS OLAYA MESA</t>
  </si>
  <si>
    <t>WILLIAM YESID AGUIRRE CARPETA</t>
  </si>
  <si>
    <t xml:space="preserve"> DANIEL ESTEBAN RUANO RUIZ</t>
  </si>
  <si>
    <t>VICTOR MANUEL MENDEZ MONSALVE</t>
  </si>
  <si>
    <t>MARELVY DEL PILAR BENAVIDES PEREZ</t>
  </si>
  <si>
    <t>ERIKA MERCEDES GOMEZ RIVERA</t>
  </si>
  <si>
    <t>% EJECUCION (PAGOS) AL 31-12-2025</t>
  </si>
  <si>
    <t>ADRIANA GOMEZ AMAYA</t>
  </si>
  <si>
    <t>ALVARO JAVIER DIAZ RICARDO</t>
  </si>
  <si>
    <t>MARIO PRADO ENCISO</t>
  </si>
  <si>
    <t>002 DE 2026</t>
  </si>
  <si>
    <t>003 DE 2026</t>
  </si>
  <si>
    <t>004 DE 2026</t>
  </si>
  <si>
    <t>005 DE 2026</t>
  </si>
  <si>
    <t>006 DE 2026</t>
  </si>
  <si>
    <t>007 DE 2026</t>
  </si>
  <si>
    <t>008 DE 2026</t>
  </si>
  <si>
    <t>009 DE 2026</t>
  </si>
  <si>
    <t>010 DE 2026</t>
  </si>
  <si>
    <t>011 DE 2026</t>
  </si>
  <si>
    <t>012 DE 2026</t>
  </si>
  <si>
    <t>013 DE 2026</t>
  </si>
  <si>
    <t>014 DE 2026</t>
  </si>
  <si>
    <t>015 DE 2026</t>
  </si>
  <si>
    <t>016 DE 2026</t>
  </si>
  <si>
    <t>017 DE 2026</t>
  </si>
  <si>
    <t>018 DE 2026</t>
  </si>
  <si>
    <t> 019 DE 2026</t>
  </si>
  <si>
    <t>020 DE 2026</t>
  </si>
  <si>
    <t>021 DE 2026</t>
  </si>
  <si>
    <t>022 DE 2026</t>
  </si>
  <si>
    <t>023 DE 2026</t>
  </si>
  <si>
    <t>024 DE 2026</t>
  </si>
  <si>
    <t>025 DE 2026</t>
  </si>
  <si>
    <t>SSF CPS 026 DE 2026</t>
  </si>
  <si>
    <t>SSF CPS 027 DE 2026</t>
  </si>
  <si>
    <t>SSF CPS 028 DE 2026</t>
  </si>
  <si>
    <t>SSF CPS 029 DE 2026</t>
  </si>
  <si>
    <t>SSF CPS 030 DE 2026</t>
  </si>
  <si>
    <t>SSF CPS 031 DE 2026</t>
  </si>
  <si>
    <t>SSF CPS 032 DE 2026</t>
  </si>
  <si>
    <t>SSF CPS 033 DE 2026</t>
  </si>
  <si>
    <t>SSF CPS 034 DE 2026</t>
  </si>
  <si>
    <t>SSF CPS 035 DE 2026</t>
  </si>
  <si>
    <t>SSF CPS 036 DE 2026</t>
  </si>
  <si>
    <t>SSF CPS 037 DE 2026</t>
  </si>
  <si>
    <t>SSF CPS 038 DE 2026</t>
  </si>
  <si>
    <t>SSF CPS 039 DE 2026</t>
  </si>
  <si>
    <t>SSF CPS 040 DE 2026</t>
  </si>
  <si>
    <t>SSF CPS 041 DE 2026</t>
  </si>
  <si>
    <t>SSF CPS 042 DE 2026</t>
  </si>
  <si>
    <t>SSF CPS 043 DE 2026</t>
  </si>
  <si>
    <t>SSF CPS 044 DE 2026</t>
  </si>
  <si>
    <t>SSF CPS 045 DE 2026</t>
  </si>
  <si>
    <t>SSF CPS 046 DE 2026</t>
  </si>
  <si>
    <t>SSF CPS 047 DE 2026</t>
  </si>
  <si>
    <t>SSF CPS 048 DE 2026</t>
  </si>
  <si>
    <t>SSF CPS 049 DE 2026</t>
  </si>
  <si>
    <t>SSF CPS 050 DE 2026</t>
  </si>
  <si>
    <t>SSF CPS 051 DE 2026</t>
  </si>
  <si>
    <t>SSF CPS 052 DE 2026</t>
  </si>
  <si>
    <t>SSF CPS 053 DE 2026</t>
  </si>
  <si>
    <t>SSF CPS 054 DE 2026</t>
  </si>
  <si>
    <t>SSF CPS 055 DE 2026</t>
  </si>
  <si>
    <t>SSF CPS 056 DE 2026</t>
  </si>
  <si>
    <t>SSF CPS 057 DE 2026</t>
  </si>
  <si>
    <t>SSF CPS 058 DE 2026</t>
  </si>
  <si>
    <t>SSF CPS 059 DE 2026</t>
  </si>
  <si>
    <t>SSF CPS 060 DE 2026</t>
  </si>
  <si>
    <t>SSF CPS 061 DE 2026</t>
  </si>
  <si>
    <t>SSF CPS 062 DE 2026</t>
  </si>
  <si>
    <t>SSF CPS 063 DE 2026</t>
  </si>
  <si>
    <t>SSF CPS 064 DE 2026</t>
  </si>
  <si>
    <t>SSF CPS 065 DE 2026</t>
  </si>
  <si>
    <t>SSF CPS 066 DE 2026</t>
  </si>
  <si>
    <t>SSF CPS 067 DE 2026</t>
  </si>
  <si>
    <t>SSF CPS 068 DE 2026</t>
  </si>
  <si>
    <t>SSF CPS 069 DE 2026</t>
  </si>
  <si>
    <t>SSF CPS 070 DE 2026</t>
  </si>
  <si>
    <t>SSF CPS 071 DE 2026</t>
  </si>
  <si>
    <t>SSF CPS 072 DE 2026</t>
  </si>
  <si>
    <t>SSF CPS 073 DE 2026</t>
  </si>
  <si>
    <t>SSF CPS 074 DE 2026</t>
  </si>
  <si>
    <t>SSF CPS 075 DE 2026</t>
  </si>
  <si>
    <t>SSF CPS 076 DE 2026</t>
  </si>
  <si>
    <t>SSF CPS 077 DE 2026</t>
  </si>
  <si>
    <t>SSF CPS 078 DE 2026</t>
  </si>
  <si>
    <t>SSF CPS 079 DE 2026</t>
  </si>
  <si>
    <t>SSF CPS 080 DE 2026</t>
  </si>
  <si>
    <t>SSF CPS 081 DE 2026</t>
  </si>
  <si>
    <t>SSF CPS 082 DE 2026</t>
  </si>
  <si>
    <t>SSF CPS 083 DE 2026</t>
  </si>
  <si>
    <t>SSF CPS 084 DE 2026</t>
  </si>
  <si>
    <t>SSF CPS 085 DE 2026</t>
  </si>
  <si>
    <t>SSF CPS 086 DE 2026</t>
  </si>
  <si>
    <t>SSF CPS 087 DE 2026</t>
  </si>
  <si>
    <t>SSF CPS 088 DE 2026</t>
  </si>
  <si>
    <t>SSF CPS 089 DE 2026</t>
  </si>
  <si>
    <t>SSF CPS 090 DE 2026</t>
  </si>
  <si>
    <t>SSF CPS 091 DE 2026</t>
  </si>
  <si>
    <t>SSF CPS 092 DE 2026</t>
  </si>
  <si>
    <t>SSF CPS 093 DE 2026</t>
  </si>
  <si>
    <t>SSF CPS 094 DE 2026</t>
  </si>
  <si>
    <t>SSF CPS 095 DE 2026</t>
  </si>
  <si>
    <t>SSF CPS 096 DE 2026</t>
  </si>
  <si>
    <t>SSF CPS 097 DE 2026</t>
  </si>
  <si>
    <t>SSF CPS 098 DE 2026</t>
  </si>
  <si>
    <t>SSF CPS 099 DE 2026</t>
  </si>
  <si>
    <t>SSF CPS 100 DE 2026</t>
  </si>
  <si>
    <t>SSF CPS 101 DE 2026</t>
  </si>
  <si>
    <t>SSF CPS 102 DE 2026</t>
  </si>
  <si>
    <t>SSF CPS 103 DE 2026</t>
  </si>
  <si>
    <t>SSF CPS 104 DE 2026</t>
  </si>
  <si>
    <t>SSF CPS 105 DE 2026</t>
  </si>
  <si>
    <t>SSF CPS 106 DE 2026</t>
  </si>
  <si>
    <t>SSF CPS 107 DE 2026</t>
  </si>
  <si>
    <t>SSF CPS 108 DE 2026</t>
  </si>
  <si>
    <t>SSF CPS 109 DE 2026</t>
  </si>
  <si>
    <t>SSF CPS 110 DE 2026</t>
  </si>
  <si>
    <t>SSF CPS 111 DE 2026</t>
  </si>
  <si>
    <t>SSF CPS 112 DE 2026</t>
  </si>
  <si>
    <t>SSF CPS 113 DE 2026</t>
  </si>
  <si>
    <t>SSF CPS 114 DE 2026</t>
  </si>
  <si>
    <t>SSF CPS 115 DE 2026</t>
  </si>
  <si>
    <t>SSF CPS 116 DE 2026</t>
  </si>
  <si>
    <t>SSF CPS 117 DE 2026</t>
  </si>
  <si>
    <t>SSF CPS 118 DE 2026</t>
  </si>
  <si>
    <t>SSF CPS 119 DE 2026</t>
  </si>
  <si>
    <t>SSF CPS 120 DE 2026</t>
  </si>
  <si>
    <t>SSF CPS 121 DE 2026</t>
  </si>
  <si>
    <t>SSF CPS 122 DE 2026</t>
  </si>
  <si>
    <t>SSF CPS 123 DE 2026</t>
  </si>
  <si>
    <t>SSF CPS 124 DE 2026</t>
  </si>
  <si>
    <t>SSF CPS 125 DE 2026</t>
  </si>
  <si>
    <t>SSF CPS 126 DE 2026</t>
  </si>
  <si>
    <t>SSF CPS 127 DE 2026</t>
  </si>
  <si>
    <t>SSF CPS 128 DE 2026</t>
  </si>
  <si>
    <t>SSF CPS 129 DE 2026</t>
  </si>
  <si>
    <t>SSF CPS 130 DE 2026</t>
  </si>
  <si>
    <t>SSF CPS 131 DE 2026</t>
  </si>
  <si>
    <t>SSF CPS 132 DE 2026</t>
  </si>
  <si>
    <t xml:space="preserve">SSF CPS 133 DE 2026 </t>
  </si>
  <si>
    <t xml:space="preserve">SSF CPS 134 DE 2026 </t>
  </si>
  <si>
    <t xml:space="preserve">SSF CPS 135 DE 2026 </t>
  </si>
  <si>
    <t xml:space="preserve">SSF CPS 136 DE 2026 </t>
  </si>
  <si>
    <t xml:space="preserve">SSF CPS 137 DE 2026 </t>
  </si>
  <si>
    <t xml:space="preserve">SSF CPS 138 DE 2026 </t>
  </si>
  <si>
    <t xml:space="preserve">SSF CPS 139 DE 2026 </t>
  </si>
  <si>
    <t xml:space="preserve">SSF CPS 140 DE 2026 </t>
  </si>
  <si>
    <t xml:space="preserve">SSF CPS 141 DE 2026 </t>
  </si>
  <si>
    <t xml:space="preserve">SSF CPS 142 DE 2026 </t>
  </si>
  <si>
    <t xml:space="preserve">SSF CPS 143 DE 2026 </t>
  </si>
  <si>
    <t xml:space="preserve">SSF CPS 144 DE 2026 </t>
  </si>
  <si>
    <t xml:space="preserve">SSF CPS 145 DE 2026 </t>
  </si>
  <si>
    <t xml:space="preserve">SSF CPS 146 DE 2026 </t>
  </si>
  <si>
    <t xml:space="preserve">SSF CPS 147 DE 2026 </t>
  </si>
  <si>
    <t xml:space="preserve">SSF CPS 148 DE 2026 </t>
  </si>
  <si>
    <t xml:space="preserve">SSF CPS 149 DE 2026 </t>
  </si>
  <si>
    <t xml:space="preserve">SSF CPS 150 DE 2026 </t>
  </si>
  <si>
    <t xml:space="preserve">SSF CPS 151 DE 2026 </t>
  </si>
  <si>
    <t xml:space="preserve">SSF CPS 152 DE 2026 </t>
  </si>
  <si>
    <t xml:space="preserve">SSF CPS 153 DE 2026 </t>
  </si>
  <si>
    <t xml:space="preserve">SSF CPS 154 DE 2026 </t>
  </si>
  <si>
    <t xml:space="preserve">SSF CPS 155 DE 2026 </t>
  </si>
  <si>
    <t xml:space="preserve">SSF CPS 156 DE 2026 </t>
  </si>
  <si>
    <t>SSF CPS 157 DE 2026</t>
  </si>
  <si>
    <t>SSF CPS 158 DE 2026</t>
  </si>
  <si>
    <t>SSF CPS 159 DE 2026</t>
  </si>
  <si>
    <t>SSF CPS 160 DE 2026</t>
  </si>
  <si>
    <t>SSF CPS 161 DE 2026</t>
  </si>
  <si>
    <t>SSF CPS 162 DE 2026</t>
  </si>
  <si>
    <t>SSF CPS 163 DE 2026</t>
  </si>
  <si>
    <t>SSF CPS 164 DE 2026</t>
  </si>
  <si>
    <t>SSF CPS 165 DE 2026</t>
  </si>
  <si>
    <t>SSF CPS 166 DE 2026</t>
  </si>
  <si>
    <t>SSF CPS 167 DE 2026</t>
  </si>
  <si>
    <t>SSF CPS 168 DE 2026</t>
  </si>
  <si>
    <t>SSF CPS 169 DE 2026</t>
  </si>
  <si>
    <t>SSF CPS 170 DE 2026</t>
  </si>
  <si>
    <t>SSF CPS 171 DE 2026</t>
  </si>
  <si>
    <t>SSF CPS 172 DE 2026</t>
  </si>
  <si>
    <t>SSF CPS 173 DE 2026</t>
  </si>
  <si>
    <t>SSF CPS 174 DE 2026</t>
  </si>
  <si>
    <t>SSF CPS 175 DE 2026</t>
  </si>
  <si>
    <t>SSF CPS 176 DE 2026</t>
  </si>
  <si>
    <t>SSF CPS 177 DE 2026</t>
  </si>
  <si>
    <t>SSF CPS 178 DE 2026</t>
  </si>
  <si>
    <t>SSF CPS 179 DE 2026</t>
  </si>
  <si>
    <t>SSF CPS 180 DE 2026</t>
  </si>
  <si>
    <t>SSF CPS 181 DE 2026</t>
  </si>
  <si>
    <t>SSF CPS 182 DE 2026</t>
  </si>
  <si>
    <t>SSF CPS 183 DE 2026</t>
  </si>
  <si>
    <t>SSF CPS 184 DE 2026</t>
  </si>
  <si>
    <t>SSF CPS 185 DE 2026</t>
  </si>
  <si>
    <t>SSF CPS 186 DE 2026</t>
  </si>
  <si>
    <t>SSF CPS 187 DE 2026</t>
  </si>
  <si>
    <t>SSF CPS 188 DE 2026</t>
  </si>
  <si>
    <t>SSF CPS 189 DE 2026</t>
  </si>
  <si>
    <t>SSF CPS 190 DE 2026</t>
  </si>
  <si>
    <t>SSF CPS 191 DE 2026</t>
  </si>
  <si>
    <t>SSF CPS 192 DE 2026</t>
  </si>
  <si>
    <t>SSF CPS 193 DE 2026</t>
  </si>
  <si>
    <t>SSF CPS 194 DE 2026</t>
  </si>
  <si>
    <t>SSF CPS 195 DE 2026</t>
  </si>
  <si>
    <t>SSF CPS 196 DE 2026</t>
  </si>
  <si>
    <t>SSF CPS 197 DE 2026</t>
  </si>
  <si>
    <t>SSF CPS 198 DE 2026</t>
  </si>
  <si>
    <t>SSF CPS 199 DE 2026</t>
  </si>
  <si>
    <t>SSF CPS 200 DE 2026</t>
  </si>
  <si>
    <t>SSF CPS 201 DE 2026</t>
  </si>
  <si>
    <t>SSF CPS 202 DE 2026</t>
  </si>
  <si>
    <t>SSF CPS 203 DE 2026</t>
  </si>
  <si>
    <t>SSF CPS 204 DE 2026</t>
  </si>
  <si>
    <t>SSF CPS 205 DE 2026</t>
  </si>
  <si>
    <t>SSF CPS 206 DE 2026</t>
  </si>
  <si>
    <t xml:space="preserve">SSF CPS 207 DE 2026 </t>
  </si>
  <si>
    <t xml:space="preserve">SSF CPS 208 DE 2026 </t>
  </si>
  <si>
    <t xml:space="preserve">SSF CPS 209 DE 2026 </t>
  </si>
  <si>
    <t xml:space="preserve">SSF CPS 210 DE 2026 </t>
  </si>
  <si>
    <t>SSF CPS 211 DE 2026</t>
  </si>
  <si>
    <t>SSF CPS 212 DE 2026</t>
  </si>
  <si>
    <t>SSF CPS 213 DE 2026</t>
  </si>
  <si>
    <t>SSF CPS 214 DE 2026</t>
  </si>
  <si>
    <t>SSF CPS 215 DE 2026</t>
  </si>
  <si>
    <t xml:space="preserve">SSF CPS 216 DE 2026 </t>
  </si>
  <si>
    <t xml:space="preserve">SSF CPS 217 DE 2026 </t>
  </si>
  <si>
    <t xml:space="preserve">SSF CPS 218 DE 2026 </t>
  </si>
  <si>
    <t xml:space="preserve">SSF CPS 219 DE 2026 </t>
  </si>
  <si>
    <t xml:space="preserve">SSF CPS 220 DE 2026 </t>
  </si>
  <si>
    <t xml:space="preserve">SSF CPS 221 DE 2026 </t>
  </si>
  <si>
    <t xml:space="preserve">SSF CPS 222 DE 2026 </t>
  </si>
  <si>
    <t xml:space="preserve">SSF CPS 223 DE 2026 </t>
  </si>
  <si>
    <t>SSF CPS 224 DE 2026</t>
  </si>
  <si>
    <t>SSF CPS 225 DE 2026</t>
  </si>
  <si>
    <t>SSF CPS 226 DE 2026</t>
  </si>
  <si>
    <t>SSF CPS 227 DE 2026</t>
  </si>
  <si>
    <t>SSF CPS 228 DE 2026</t>
  </si>
  <si>
    <t>SSF CPS 229 DE 2026</t>
  </si>
  <si>
    <t>SSF CPS 230 DE 2026</t>
  </si>
  <si>
    <t>SSF CPS 231 DE 2026</t>
  </si>
  <si>
    <t>SSF CPS 232 DE 2026</t>
  </si>
  <si>
    <t>SSF CPS 233 DE 2026</t>
  </si>
  <si>
    <t>SSF CPS 234 DE 2026</t>
  </si>
  <si>
    <t>SSF CPS 235 DE 2026</t>
  </si>
  <si>
    <t>SSF CPS 236 DE 2026</t>
  </si>
  <si>
    <t>SSF CPS 237 DE 2026</t>
  </si>
  <si>
    <t>SSF CPS 238 DE 2026</t>
  </si>
  <si>
    <t>SSF CPS 239 DE 2026</t>
  </si>
  <si>
    <t>SSF CPS 240 DE 2029</t>
  </si>
  <si>
    <t>SSF CPS 241 DE 2029</t>
  </si>
  <si>
    <t>SSF CPS 242 DE 2029</t>
  </si>
  <si>
    <t>SSF CPS 243 DE 2029</t>
  </si>
  <si>
    <t>SSF CPS 244 DE 2029</t>
  </si>
  <si>
    <t>SSF CPS 245 DE 2026</t>
  </si>
  <si>
    <t>SSF CPS 246 DE 2026</t>
  </si>
  <si>
    <t>SSF CPS 247 DE 2026</t>
  </si>
  <si>
    <t>SSF CPS 248 DE 2026</t>
  </si>
  <si>
    <t>SSF CPS 249 DE 2026</t>
  </si>
  <si>
    <t>SSF CPS 250 DE 2026</t>
  </si>
  <si>
    <t>SSF CPS 251 DE 2026</t>
  </si>
  <si>
    <t>NASLY DANIELA YEPEZ FIGUEROA</t>
  </si>
  <si>
    <t>JENNYFER CATALINA PEREZ
MALDONADO</t>
  </si>
  <si>
    <t>HEYSELL NAFASHA  GARCIA AGUILAR</t>
  </si>
  <si>
    <t>HECTOR JOSE MATAMOROS RODRIGUEZ</t>
  </si>
  <si>
    <t>OLGA MILENA CARANTORIO MARQUEZ</t>
  </si>
  <si>
    <t xml:space="preserve">CLAUDIA MILENA QUEVEDO ROCHA </t>
  </si>
  <si>
    <t xml:space="preserve">DORIS CONSUELO TORRES ROJAS </t>
  </si>
  <si>
    <t xml:space="preserve">OSCAR RUIZ JAIME </t>
  </si>
  <si>
    <t>NINI JOHANNA SANDOVAL JAIME</t>
  </si>
  <si>
    <t xml:space="preserve">MIGUEL ANDERSON PUENTES MONTENEGRO </t>
  </si>
  <si>
    <t>MICHEL ANGEL SANCHEZ</t>
  </si>
  <si>
    <t xml:space="preserve">MARIA CRISTINA VILLAR NOVA </t>
  </si>
  <si>
    <t xml:space="preserve">ANDRES EDUARDO ROLDAN MARTINEZ </t>
  </si>
  <si>
    <t>ANGELA MILENA GUTIERREZ</t>
  </si>
  <si>
    <t>CARLOS MANUEL ROMERO</t>
  </si>
  <si>
    <t>ANDREA LUCIA DAZA DANGOND</t>
  </si>
  <si>
    <t>JASMINY DE LA CHIQUINQUIRA DE LEON VILLALBA</t>
  </si>
  <si>
    <t xml:space="preserve">JULIAN CUERVO BUSTAMANTE </t>
  </si>
  <si>
    <t xml:space="preserve"> MIGUEL ANGEL MEDINA CHICUAZUQUE</t>
  </si>
  <si>
    <t xml:space="preserve">JUAN SEBASTIAN MASMELA </t>
  </si>
  <si>
    <t xml:space="preserve">ANGELA MARIA LOPEZ FERREIRA </t>
  </si>
  <si>
    <t xml:space="preserve">ADRIANA ALEXANDRA FRANCO MONCAYO </t>
  </si>
  <si>
    <t xml:space="preserve">SHISTHEY RAMIREZ ROSERO </t>
  </si>
  <si>
    <t xml:space="preserve">LUIS EDGARDO DURAN </t>
  </si>
  <si>
    <t xml:space="preserve">JOHN SEBASTIAN ALEMAN PEÑA  </t>
  </si>
  <si>
    <t xml:space="preserve">EFRAIN DIAZ MEJIA </t>
  </si>
  <si>
    <t xml:space="preserve">JUAN ALBERTO TORRES TORRES </t>
  </si>
  <si>
    <t xml:space="preserve">VIANNEY PAOLA CANCELADO ORTIZ </t>
  </si>
  <si>
    <t>JULITZA FLOREZ IBARRA</t>
  </si>
  <si>
    <t>SAMIA ISABEL JALAL</t>
  </si>
  <si>
    <t xml:space="preserve">PAOLA ALEJANDRA GUALTERO ESQUIVEL </t>
  </si>
  <si>
    <t>GUADALUPE GONZALEZ MEZA</t>
  </si>
  <si>
    <t>ANDRES FELIPE HINCAPIE DURANGO</t>
  </si>
  <si>
    <t>LAURA ALEJANDRA DUQUE HERNANDEZ</t>
  </si>
  <si>
    <t>GABRIELA LARA CATOLICO</t>
  </si>
  <si>
    <t>PAOLA ANDREA TAMAYO HABID</t>
  </si>
  <si>
    <t>RAFAEL ANDRES TOVAR</t>
  </si>
  <si>
    <t>YARITZA XIMENA LOBO VELASQUEZ</t>
  </si>
  <si>
    <t>JUANITA MARCELA BARBOSA SANCHEZ</t>
  </si>
  <si>
    <t>DAILYS LIZZETH FRAGOZO MUEGUES</t>
  </si>
  <si>
    <t>DAVID SANTIAGO ALGARRA</t>
  </si>
  <si>
    <t>JULIO CESAR UÑATE PATIÑO</t>
  </si>
  <si>
    <t>PAOLA ALEXANDRA IBARRA BABILONIA</t>
  </si>
  <si>
    <t xml:space="preserve"> RODRIGO ALFONSO ARIZA ORTIZ</t>
  </si>
  <si>
    <t>ANDRES DAVID ZUÑIGA</t>
  </si>
  <si>
    <t>PAOLA SLENDY ALBARRACIN</t>
  </si>
  <si>
    <t>ALVARO JAVIER  MOLINA</t>
  </si>
  <si>
    <t>CAMILO  ENRIQUE AYALA</t>
  </si>
  <si>
    <t>CLAUDIA PAOLA RUEDA</t>
  </si>
  <si>
    <t>ALBERTO GONZALEZ ORTIZ</t>
  </si>
  <si>
    <t>MARIA MONICA PORTACIO</t>
  </si>
  <si>
    <t>FADIA ALEJADRA FERRERO FRANCO</t>
  </si>
  <si>
    <t>ANDRES CAMILO MOLANO MENDIETA</t>
  </si>
  <si>
    <t>ALBERTO EMILIO GUTIERREZ</t>
  </si>
  <si>
    <t>PEDRO ANTONIO CUESTA CORBA</t>
  </si>
  <si>
    <t>VIVIANA CAROLINA RODRIGUEZ BARRERA</t>
  </si>
  <si>
    <t>JAIRO DELGADO</t>
  </si>
  <si>
    <t>FABIAN ANDRES ACOSTA</t>
  </si>
  <si>
    <t>MARTHA MILENA JEREZ AVENDAÑO</t>
  </si>
  <si>
    <t>JOSE DARIO PRIETO</t>
  </si>
  <si>
    <t>JULIANA VALERIA CABRERA CORTES</t>
  </si>
  <si>
    <t>GABRIEL DEL TORO</t>
  </si>
  <si>
    <t>ALFREDO BARRETO CARDONA</t>
  </si>
  <si>
    <t>MANUEL FERNANDO MEDINA GUAQUETA</t>
  </si>
  <si>
    <t>GLADYS LILIANA CELIS LEON</t>
  </si>
  <si>
    <t>DAWER RIVERA ZAMUDIO</t>
  </si>
  <si>
    <t>HECTOR LUIS QUIÑONES  QUIÑONES</t>
  </si>
  <si>
    <t>JULIAN ALBERTO PRADILLA ACEVEDO</t>
  </si>
  <si>
    <t>JUAN CAMILO ALVAREZ ROMERO</t>
  </si>
  <si>
    <t>DENNYS MARYERLY CASTAÑEDA NAVARRO</t>
  </si>
  <si>
    <t xml:space="preserve">ALEJANDRA VALENTINA AREVALO </t>
  </si>
  <si>
    <t>JULIAN DAVID LOSADA ROZO</t>
  </si>
  <si>
    <t>LUIS EDUARDO RODRIGUEZ MURCIA</t>
  </si>
  <si>
    <t>ANGELICA LUQUE EUSSE</t>
  </si>
  <si>
    <t>JUDY ASTRID MUÑOZ</t>
  </si>
  <si>
    <t>JORGE HERNANDO PORRAS GONZALEZ</t>
  </si>
  <si>
    <t>ELIZABETH CRISTINA ORTIZ PEÑA</t>
  </si>
  <si>
    <t>LAURA EMELINA MARTINEZ QUINTERO</t>
  </si>
  <si>
    <t>GERALDIN QUINTERO RUIZ</t>
  </si>
  <si>
    <t>FRANCY MILENA MARTINEZ BASTO</t>
  </si>
  <si>
    <t>JUAN SEBASTIAN RINCON OSORIO</t>
  </si>
  <si>
    <t>YANETH ESTRADA LOPEZ</t>
  </si>
  <si>
    <t>DIANA VALENTINA GUZMAN DORADO</t>
  </si>
  <si>
    <t>YURI ZAMAR SEPULVEDA YARURO</t>
  </si>
  <si>
    <t>ELIANA ZANDOVAL VELANDIA</t>
  </si>
  <si>
    <t>MARY ELENA ROJAS HERNANDEZ</t>
  </si>
  <si>
    <t xml:space="preserve">GONZALO JOYA SANTANA </t>
  </si>
  <si>
    <t xml:space="preserve">ANDREA DEL PILAR CAMARGO </t>
  </si>
  <si>
    <t>VERONICA DURANA ANGEL</t>
  </si>
  <si>
    <t>AUTO INVERSIONES COLOMBIA S.A.(ORDEN DE COMPRA)</t>
  </si>
  <si>
    <t>JOSE DE FALCO AVILA MARTINEZ</t>
  </si>
  <si>
    <t xml:space="preserve">WILLIAM ALEXIS ARENAS RIVERA </t>
  </si>
  <si>
    <t>SERGIO ALBERTO SANCHEZ CASTAÑEDA</t>
  </si>
  <si>
    <t>DORELSY MILDRED SUAREZ GONZALEZ</t>
  </si>
  <si>
    <t>KEILY LIZETH ALFONSO RINCON</t>
  </si>
  <si>
    <t>GIOVANNI RINCON QUINTERO</t>
  </si>
  <si>
    <t>FELIPE HINCAPIE BAYER</t>
  </si>
  <si>
    <t>MARIA EMPERATRIZ GUZMAN FERREIRA</t>
  </si>
  <si>
    <t xml:space="preserve">Jose Luis Romero </t>
  </si>
  <si>
    <t>LUZ MARINA MOLINA TOBAR</t>
  </si>
  <si>
    <t>ALONSO DIAZ CARVAJAL</t>
  </si>
  <si>
    <t>DAVID ANDRES ACERO MORENO</t>
  </si>
  <si>
    <t>LINA MARIA BOJACA CORTES</t>
  </si>
  <si>
    <t>JOSE DAVID IBARRA VASQUEZ</t>
  </si>
  <si>
    <t>NELSON DAVID ROBLES</t>
  </si>
  <si>
    <t>JENNIFER DAYHANA QUINTERO QUITIAN</t>
  </si>
  <si>
    <t>DIANA PAOLA SUAREZ MENDEZ</t>
  </si>
  <si>
    <t>No encontrado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</si>
</sst>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-&quot;$&quot;\ * #,##0.00_-;\-&quot;$&quot;\ * #,##0.00_-;_-&quot;$&quot;\ * &quot;-&quot;??_-;_-@_-"/>
    <numFmt numFmtId="167" formatCode="dd/mm/yyyy;@"/>
    <numFmt numFmtId="168" formatCode="_-[$$-240A]\ * #,##0.00_-;\-[$$-240A]\ * #,##0.00_-;_-[$$-240A]\ * &quot;-&quot;??_-;_-@_-"/>
    <numFmt numFmtId="170" formatCode="d/mm/yyyy;@"/>
    <numFmt numFmtId="171" formatCode="_-&quot;$&quot;\ * #,##0_-;\-&quot;$&quot;\ * #,##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10" fontId="0" fillId="0" borderId="1" xfId="2" applyNumberFormat="1" applyFont="1" applyFill="1" applyBorder="1" applyAlignment="1">
      <alignment horizontal="center" vertical="center"/>
    </xf>
    <xf numFmtId="165" fontId="0" fillId="0" borderId="1" xfId="1" applyFont="1" applyFill="1" applyBorder="1" applyAlignment="1">
      <alignment horizontal="center" vertical="center" wrapText="1"/>
    </xf>
    <xf numFmtId="165" fontId="0" fillId="0" borderId="1" xfId="1" applyFont="1" applyFill="1" applyBorder="1" applyAlignment="1">
      <alignment horizontal="center" vertical="center"/>
    </xf>
    <xf numFmtId="165" fontId="0" fillId="0" borderId="0" xfId="1" applyFont="1" applyFill="1" applyAlignment="1">
      <alignment vertical="center"/>
    </xf>
    <xf numFmtId="168" fontId="0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0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justify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171" fontId="0" fillId="0" borderId="3" xfId="1" applyNumberFormat="1" applyFont="1" applyFill="1" applyBorder="1" applyAlignment="1">
      <alignment horizontal="center" vertical="center" wrapText="1"/>
    </xf>
    <xf numFmtId="171" fontId="0" fillId="0" borderId="1" xfId="1" applyNumberFormat="1" applyFont="1" applyFill="1" applyBorder="1" applyAlignment="1">
      <alignment horizontal="center" vertical="center" wrapText="1"/>
    </xf>
    <xf numFmtId="171" fontId="0" fillId="0" borderId="1" xfId="0" applyNumberFormat="1" applyFont="1" applyFill="1" applyBorder="1" applyAlignment="1">
      <alignment horizontal="center" vertical="center" wrapText="1"/>
    </xf>
    <xf numFmtId="170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9A691-3C89-4692-A636-5936675C0314}">
  <dimension ref="A1:O1405"/>
  <sheetViews>
    <sheetView tabSelected="1" zoomScale="60" zoomScaleNormal="60" zoomScaleSheetLayoutView="50" workbookViewId="0">
      <pane ySplit="1" topLeftCell="A61" activePane="bottomLeft" state="frozen"/>
      <selection activeCell="E1" sqref="E1"/>
      <selection pane="bottomLeft" activeCell="F73" sqref="F73"/>
    </sheetView>
  </sheetViews>
  <sheetFormatPr baseColWidth="10" defaultColWidth="11.5" defaultRowHeight="15" x14ac:dyDescent="0.2"/>
  <cols>
    <col min="1" max="1" width="29" style="18" customWidth="1"/>
    <col min="2" max="2" width="19" style="18" hidden="1" customWidth="1"/>
    <col min="3" max="3" width="19.5" style="18" hidden="1" customWidth="1"/>
    <col min="4" max="4" width="59.6640625" style="18" hidden="1" customWidth="1"/>
    <col min="5" max="5" width="17.5" style="18" bestFit="1" customWidth="1"/>
    <col min="6" max="6" width="16.33203125" style="18" bestFit="1" customWidth="1"/>
    <col min="7" max="7" width="20.33203125" style="18" bestFit="1" customWidth="1"/>
    <col min="8" max="8" width="23.1640625" style="18" customWidth="1"/>
    <col min="9" max="9" width="19.83203125" style="18" customWidth="1"/>
    <col min="10" max="10" width="31.5" style="2" bestFit="1" customWidth="1"/>
    <col min="11" max="11" width="23.5" style="4" bestFit="1" customWidth="1"/>
    <col min="12" max="12" width="26.6640625" style="4" bestFit="1" customWidth="1"/>
    <col min="13" max="13" width="27.5" style="18" bestFit="1" customWidth="1"/>
    <col min="14" max="14" width="25.83203125" style="18" bestFit="1" customWidth="1"/>
    <col min="15" max="15" width="41.1640625" style="18" customWidth="1"/>
    <col min="16" max="16" width="16.5" style="18" bestFit="1" customWidth="1"/>
    <col min="17" max="16384" width="11.5" style="18"/>
  </cols>
  <sheetData>
    <row r="1" spans="1:15" s="9" customFormat="1" ht="32" x14ac:dyDescent="0.2">
      <c r="A1" s="8" t="s">
        <v>6</v>
      </c>
      <c r="B1" s="8" t="s">
        <v>7</v>
      </c>
      <c r="C1" s="8" t="s">
        <v>12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13</v>
      </c>
      <c r="J1" s="7" t="s">
        <v>5</v>
      </c>
      <c r="K1" s="7" t="s">
        <v>8</v>
      </c>
      <c r="L1" s="8" t="s">
        <v>183</v>
      </c>
      <c r="M1" s="8" t="s">
        <v>9</v>
      </c>
      <c r="N1" s="8" t="s">
        <v>10</v>
      </c>
      <c r="O1" s="8" t="s">
        <v>11</v>
      </c>
    </row>
    <row r="2" spans="1:15" s="15" customFormat="1" ht="46" customHeight="1" x14ac:dyDescent="0.2">
      <c r="A2" s="10" t="s">
        <v>38</v>
      </c>
      <c r="B2" s="10">
        <v>900051050</v>
      </c>
      <c r="C2" s="10">
        <v>1</v>
      </c>
      <c r="D2" s="11" t="s">
        <v>39</v>
      </c>
      <c r="E2" s="10" t="s">
        <v>98</v>
      </c>
      <c r="F2" s="12"/>
      <c r="G2" s="13"/>
      <c r="H2" s="2">
        <v>1867333918.8</v>
      </c>
      <c r="I2" s="10"/>
      <c r="J2" s="5">
        <f>949171887+62009608+62009608+62009608+62009608+63001761+63001761+63001761+66970375.65</f>
        <v>1453185977.6500001</v>
      </c>
      <c r="K2" s="3">
        <f>H2-J2</f>
        <v>414147941.14999986</v>
      </c>
      <c r="L2" s="1">
        <f>1-(K2/H2)</f>
        <v>0.77821431026318921</v>
      </c>
      <c r="M2" s="14">
        <v>0</v>
      </c>
      <c r="N2" s="2">
        <v>0</v>
      </c>
      <c r="O2" s="14"/>
    </row>
    <row r="3" spans="1:15" s="15" customFormat="1" ht="46" customHeight="1" x14ac:dyDescent="0.2">
      <c r="A3" s="10" t="s">
        <v>117</v>
      </c>
      <c r="B3" s="10">
        <v>900604496</v>
      </c>
      <c r="C3" s="10">
        <v>7</v>
      </c>
      <c r="D3" s="15" t="s">
        <v>118</v>
      </c>
      <c r="E3" s="10" t="s">
        <v>119</v>
      </c>
      <c r="F3" s="12">
        <v>44911</v>
      </c>
      <c r="G3" s="12">
        <v>46234</v>
      </c>
      <c r="H3" s="2">
        <v>95059380</v>
      </c>
      <c r="I3" s="10"/>
      <c r="J3" s="2">
        <f>2018599.99+269446000</f>
        <v>271464599.99000001</v>
      </c>
      <c r="K3" s="3">
        <v>0</v>
      </c>
      <c r="L3" s="1">
        <f>1-(K3/H3)</f>
        <v>1</v>
      </c>
      <c r="M3" s="14">
        <v>0</v>
      </c>
      <c r="N3" s="2">
        <v>0</v>
      </c>
      <c r="O3" s="14"/>
    </row>
    <row r="4" spans="1:15" s="15" customFormat="1" ht="46" customHeight="1" x14ac:dyDescent="0.2">
      <c r="A4" s="10" t="s">
        <v>96</v>
      </c>
      <c r="B4" s="10">
        <v>800212545</v>
      </c>
      <c r="C4" s="10">
        <v>4</v>
      </c>
      <c r="D4" s="11" t="s">
        <v>99</v>
      </c>
      <c r="E4" s="10" t="s">
        <v>71</v>
      </c>
      <c r="F4" s="12">
        <v>44923</v>
      </c>
      <c r="G4" s="12">
        <v>46234</v>
      </c>
      <c r="H4" s="2">
        <v>2311127326.6799998</v>
      </c>
      <c r="I4" s="10"/>
      <c r="J4" s="5">
        <f>1733361736.68+471421950</f>
        <v>2204783686.6800003</v>
      </c>
      <c r="K4" s="3">
        <f>H4-J4</f>
        <v>106343639.99999952</v>
      </c>
      <c r="L4" s="1">
        <f t="shared" ref="L4:L12" si="0">1-(K4/H4)</f>
        <v>0.95398624784867858</v>
      </c>
      <c r="M4" s="14">
        <v>0</v>
      </c>
      <c r="N4" s="2">
        <v>0</v>
      </c>
      <c r="O4" s="11"/>
    </row>
    <row r="5" spans="1:15" s="15" customFormat="1" ht="46" customHeight="1" x14ac:dyDescent="0.2">
      <c r="A5" s="10" t="s">
        <v>100</v>
      </c>
      <c r="B5" s="16">
        <v>900470772</v>
      </c>
      <c r="C5" s="10">
        <v>8</v>
      </c>
      <c r="D5" s="11" t="s">
        <v>101</v>
      </c>
      <c r="E5" s="10" t="s">
        <v>97</v>
      </c>
      <c r="F5" s="12">
        <v>44937</v>
      </c>
      <c r="G5" s="12">
        <v>46234</v>
      </c>
      <c r="H5" s="2">
        <v>4277440979</v>
      </c>
      <c r="I5" s="10"/>
      <c r="J5" s="5">
        <f>2616071333+95830107+102114050+102114051+102114051+102114050+102114048+102114050</f>
        <v>3324585740</v>
      </c>
      <c r="K5" s="3">
        <f>H5-J5+95830107</f>
        <v>1048685346</v>
      </c>
      <c r="L5" s="1">
        <f t="shared" si="0"/>
        <v>0.75483347376422094</v>
      </c>
      <c r="M5" s="14">
        <v>0</v>
      </c>
      <c r="N5" s="2">
        <v>0</v>
      </c>
      <c r="O5" s="11"/>
    </row>
    <row r="6" spans="1:15" s="15" customFormat="1" ht="46" customHeight="1" x14ac:dyDescent="0.2">
      <c r="A6" s="10" t="s">
        <v>38</v>
      </c>
      <c r="B6" s="10">
        <v>900051050</v>
      </c>
      <c r="C6" s="10">
        <v>1</v>
      </c>
      <c r="D6" s="11" t="s">
        <v>39</v>
      </c>
      <c r="E6" s="10" t="s">
        <v>40</v>
      </c>
      <c r="F6" s="12">
        <v>44896</v>
      </c>
      <c r="G6" s="13">
        <v>46234</v>
      </c>
      <c r="H6" s="2">
        <v>13974493158</v>
      </c>
      <c r="I6" s="10"/>
      <c r="J6" s="5">
        <f>8824270938+317254984+317254984+317254984+317254984+317254984+317254984+326772632+326772632+326772632+326772633</f>
        <v>12034891371</v>
      </c>
      <c r="K6" s="3">
        <f>H6-J6</f>
        <v>1939601787</v>
      </c>
      <c r="L6" s="1">
        <f t="shared" si="0"/>
        <v>0.86120414063893025</v>
      </c>
      <c r="M6" s="14">
        <v>0</v>
      </c>
      <c r="N6" s="2">
        <v>0</v>
      </c>
      <c r="O6" s="11"/>
    </row>
    <row r="7" spans="1:15" s="15" customFormat="1" ht="46" customHeight="1" x14ac:dyDescent="0.2">
      <c r="A7" s="10" t="s">
        <v>121</v>
      </c>
      <c r="B7" s="10">
        <v>900062917</v>
      </c>
      <c r="C7" s="17">
        <v>9</v>
      </c>
      <c r="D7" s="11" t="s">
        <v>122</v>
      </c>
      <c r="E7" s="10" t="s">
        <v>120</v>
      </c>
      <c r="F7" s="12">
        <v>44896</v>
      </c>
      <c r="G7" s="13">
        <v>46234</v>
      </c>
      <c r="H7" s="2">
        <v>77787797</v>
      </c>
      <c r="I7" s="10"/>
      <c r="J7" s="5">
        <f>3192816+2411803+2759311+3096135+6038494+6918886+6038494+6918886</f>
        <v>37374825</v>
      </c>
      <c r="K7" s="3">
        <f t="shared" ref="K7:K12" si="1">H7-J7</f>
        <v>40412972</v>
      </c>
      <c r="L7" s="1">
        <f t="shared" si="0"/>
        <v>0.4804715706243744</v>
      </c>
      <c r="M7" s="14">
        <v>0</v>
      </c>
      <c r="N7" s="2">
        <v>0</v>
      </c>
      <c r="O7" s="11"/>
    </row>
    <row r="8" spans="1:15" s="15" customFormat="1" ht="46" customHeight="1" x14ac:dyDescent="0.2">
      <c r="A8" s="10" t="s">
        <v>47</v>
      </c>
      <c r="B8" s="10">
        <v>900459737</v>
      </c>
      <c r="C8" s="17">
        <v>5</v>
      </c>
      <c r="D8" s="10" t="s">
        <v>48</v>
      </c>
      <c r="E8" s="10" t="s">
        <v>49</v>
      </c>
      <c r="F8" s="12">
        <v>45245</v>
      </c>
      <c r="G8" s="12">
        <v>46234</v>
      </c>
      <c r="H8" s="2">
        <v>120893102</v>
      </c>
      <c r="I8" s="10"/>
      <c r="J8" s="5">
        <f>31415626.59+232259025</f>
        <v>263674651.59</v>
      </c>
      <c r="K8" s="3">
        <f>H8-J8</f>
        <v>-142781549.59</v>
      </c>
      <c r="L8" s="1">
        <f t="shared" si="0"/>
        <v>2.181056216011398</v>
      </c>
      <c r="M8" s="14">
        <v>0</v>
      </c>
      <c r="N8" s="2">
        <v>0</v>
      </c>
      <c r="O8" s="11"/>
    </row>
    <row r="9" spans="1:15" s="15" customFormat="1" ht="46" customHeight="1" x14ac:dyDescent="0.2">
      <c r="A9" s="10" t="s">
        <v>44</v>
      </c>
      <c r="B9" s="10">
        <v>900460759</v>
      </c>
      <c r="C9" s="17">
        <v>9</v>
      </c>
      <c r="D9" s="10" t="s">
        <v>45</v>
      </c>
      <c r="E9" s="10" t="s">
        <v>46</v>
      </c>
      <c r="F9" s="12">
        <v>45276</v>
      </c>
      <c r="G9" s="12">
        <v>45793</v>
      </c>
      <c r="H9" s="2">
        <v>195515787</v>
      </c>
      <c r="I9" s="10"/>
      <c r="J9" s="5">
        <v>56758160.130000003</v>
      </c>
      <c r="K9" s="3">
        <f t="shared" si="1"/>
        <v>138757626.87</v>
      </c>
      <c r="L9" s="1">
        <f t="shared" si="0"/>
        <v>0.2902996274669114</v>
      </c>
      <c r="M9" s="14">
        <v>0</v>
      </c>
      <c r="N9" s="2">
        <v>0</v>
      </c>
      <c r="O9" s="11"/>
    </row>
    <row r="10" spans="1:15" s="15" customFormat="1" ht="46" customHeight="1" x14ac:dyDescent="0.2">
      <c r="A10" s="10" t="s">
        <v>67</v>
      </c>
      <c r="B10" s="10">
        <v>800153993</v>
      </c>
      <c r="C10" s="17">
        <v>7</v>
      </c>
      <c r="D10" s="10" t="s">
        <v>68</v>
      </c>
      <c r="E10" s="10" t="s">
        <v>69</v>
      </c>
      <c r="F10" s="12">
        <v>45399</v>
      </c>
      <c r="G10" s="12">
        <v>45792</v>
      </c>
      <c r="H10" s="2">
        <v>99977850</v>
      </c>
      <c r="I10" s="10"/>
      <c r="J10" s="5">
        <v>38042230.219999999</v>
      </c>
      <c r="K10" s="3">
        <f t="shared" si="1"/>
        <v>61935619.780000001</v>
      </c>
      <c r="L10" s="1">
        <f t="shared" si="0"/>
        <v>0.38050658440844642</v>
      </c>
      <c r="M10" s="14">
        <v>0</v>
      </c>
      <c r="N10" s="2">
        <v>0</v>
      </c>
      <c r="O10" s="11"/>
    </row>
    <row r="11" spans="1:15" s="15" customFormat="1" ht="46" customHeight="1" x14ac:dyDescent="0.2">
      <c r="A11" s="10" t="s">
        <v>67</v>
      </c>
      <c r="B11" s="10">
        <v>800153993</v>
      </c>
      <c r="C11" s="17">
        <v>7</v>
      </c>
      <c r="D11" s="11" t="s">
        <v>70</v>
      </c>
      <c r="E11" s="10" t="s">
        <v>66</v>
      </c>
      <c r="F11" s="12">
        <v>45457</v>
      </c>
      <c r="G11" s="12">
        <v>45728</v>
      </c>
      <c r="H11" s="2">
        <v>54723075</v>
      </c>
      <c r="I11" s="10"/>
      <c r="J11" s="5">
        <v>26267075.59</v>
      </c>
      <c r="K11" s="3">
        <f t="shared" si="1"/>
        <v>28455999.41</v>
      </c>
      <c r="L11" s="1">
        <f t="shared" si="0"/>
        <v>0.47999999250773095</v>
      </c>
      <c r="M11" s="14">
        <v>0</v>
      </c>
      <c r="N11" s="2">
        <v>0</v>
      </c>
      <c r="O11" s="11"/>
    </row>
    <row r="12" spans="1:15" s="15" customFormat="1" ht="46" customHeight="1" x14ac:dyDescent="0.2">
      <c r="A12" s="10" t="s">
        <v>42</v>
      </c>
      <c r="B12" s="10">
        <v>901681580</v>
      </c>
      <c r="C12" s="17">
        <v>1</v>
      </c>
      <c r="D12" s="11" t="s">
        <v>41</v>
      </c>
      <c r="E12" s="10" t="s">
        <v>43</v>
      </c>
      <c r="F12" s="12">
        <v>45622</v>
      </c>
      <c r="G12" s="12">
        <v>45741</v>
      </c>
      <c r="H12" s="2">
        <v>176513861.94</v>
      </c>
      <c r="I12" s="10"/>
      <c r="J12" s="5">
        <f>32419463+41422834</f>
        <v>73842297</v>
      </c>
      <c r="K12" s="3">
        <f t="shared" si="1"/>
        <v>102671564.94</v>
      </c>
      <c r="L12" s="1">
        <f t="shared" si="0"/>
        <v>0.41833709935540486</v>
      </c>
      <c r="M12" s="14">
        <v>0</v>
      </c>
      <c r="N12" s="2">
        <v>0</v>
      </c>
      <c r="O12" s="11"/>
    </row>
    <row r="13" spans="1:15" ht="46" customHeight="1" x14ac:dyDescent="0.2">
      <c r="A13" s="10" t="s">
        <v>76</v>
      </c>
      <c r="E13" s="23" t="s">
        <v>187</v>
      </c>
      <c r="F13" s="12">
        <v>46032</v>
      </c>
      <c r="G13" s="13">
        <v>46376</v>
      </c>
      <c r="H13" s="19">
        <v>64392167</v>
      </c>
      <c r="I13" s="19">
        <v>5665000</v>
      </c>
      <c r="J13" s="5">
        <v>3965500</v>
      </c>
      <c r="K13" s="3">
        <f t="shared" ref="K13:K76" si="2">H13-J13</f>
        <v>60426667</v>
      </c>
      <c r="L13" s="1">
        <f t="shared" ref="L13:L76" si="3">1-(K13/H13)</f>
        <v>6.1583577393815592E-2</v>
      </c>
      <c r="M13" s="14">
        <v>0</v>
      </c>
      <c r="N13" s="2">
        <v>0</v>
      </c>
      <c r="O13" s="11"/>
    </row>
    <row r="14" spans="1:15" ht="46" customHeight="1" x14ac:dyDescent="0.2">
      <c r="A14" s="10" t="s">
        <v>437</v>
      </c>
      <c r="E14" s="23" t="s">
        <v>188</v>
      </c>
      <c r="F14" s="12">
        <v>46032</v>
      </c>
      <c r="G14" s="13">
        <v>46376</v>
      </c>
      <c r="H14" s="19">
        <v>106539767</v>
      </c>
      <c r="I14" s="19">
        <v>9373000</v>
      </c>
      <c r="J14" s="5">
        <v>6561000</v>
      </c>
      <c r="K14" s="3">
        <f t="shared" ref="K14:K77" si="4">H14-J14</f>
        <v>99978767</v>
      </c>
      <c r="L14" s="1">
        <f t="shared" ref="L14:L77" si="5">1-(K14/H14)</f>
        <v>6.1582638903274534E-2</v>
      </c>
      <c r="M14" s="14">
        <v>0</v>
      </c>
      <c r="N14" s="2">
        <v>0</v>
      </c>
      <c r="O14" s="11"/>
    </row>
    <row r="15" spans="1:15" ht="46" customHeight="1" x14ac:dyDescent="0.2">
      <c r="A15" s="10" t="s">
        <v>126</v>
      </c>
      <c r="E15" s="23" t="s">
        <v>189</v>
      </c>
      <c r="F15" s="12">
        <v>46032</v>
      </c>
      <c r="G15" s="13">
        <v>46060</v>
      </c>
      <c r="H15" s="19">
        <v>44547500</v>
      </c>
      <c r="I15" s="20">
        <v>7725000</v>
      </c>
      <c r="J15" s="5">
        <v>5407500</v>
      </c>
      <c r="K15" s="3">
        <f t="shared" si="4"/>
        <v>39140000</v>
      </c>
      <c r="L15" s="1">
        <f t="shared" si="5"/>
        <v>0.12138728323699421</v>
      </c>
      <c r="M15" s="14">
        <v>0</v>
      </c>
      <c r="N15" s="2">
        <v>0</v>
      </c>
      <c r="O15" s="11"/>
    </row>
    <row r="16" spans="1:15" ht="46" customHeight="1" x14ac:dyDescent="0.2">
      <c r="A16" s="10" t="s">
        <v>179</v>
      </c>
      <c r="E16" s="23" t="s">
        <v>190</v>
      </c>
      <c r="F16" s="12">
        <v>46032</v>
      </c>
      <c r="G16" s="13">
        <v>46060</v>
      </c>
      <c r="H16" s="20">
        <v>24649617</v>
      </c>
      <c r="I16" s="20">
        <v>4274500</v>
      </c>
      <c r="J16" s="5">
        <v>2992150</v>
      </c>
      <c r="K16" s="3">
        <f t="shared" si="4"/>
        <v>21657467</v>
      </c>
      <c r="L16" s="1">
        <f t="shared" si="5"/>
        <v>0.12138728159549095</v>
      </c>
      <c r="M16" s="14">
        <v>0</v>
      </c>
      <c r="N16" s="2">
        <v>0</v>
      </c>
      <c r="O16" s="11"/>
    </row>
    <row r="17" spans="1:15" ht="46" customHeight="1" x14ac:dyDescent="0.2">
      <c r="A17" s="10" t="s">
        <v>77</v>
      </c>
      <c r="E17" s="23" t="s">
        <v>191</v>
      </c>
      <c r="F17" s="12">
        <v>46032</v>
      </c>
      <c r="G17" s="13">
        <v>46376</v>
      </c>
      <c r="H17" s="20">
        <v>37510000</v>
      </c>
      <c r="I17" s="20">
        <v>3300000</v>
      </c>
      <c r="J17" s="5">
        <v>2310000</v>
      </c>
      <c r="K17" s="3">
        <f t="shared" si="4"/>
        <v>35200000</v>
      </c>
      <c r="L17" s="1">
        <f t="shared" si="5"/>
        <v>6.1583577712609916E-2</v>
      </c>
      <c r="M17" s="14">
        <v>0</v>
      </c>
      <c r="N17" s="2">
        <v>0</v>
      </c>
      <c r="O17" s="11"/>
    </row>
    <row r="18" spans="1:15" ht="46" customHeight="1" x14ac:dyDescent="0.2">
      <c r="A18" s="10" t="s">
        <v>73</v>
      </c>
      <c r="E18" s="23" t="s">
        <v>192</v>
      </c>
      <c r="F18" s="12">
        <v>46032</v>
      </c>
      <c r="G18" s="13">
        <v>46376</v>
      </c>
      <c r="H18" s="20">
        <v>99515167</v>
      </c>
      <c r="I18" s="20">
        <v>8755000</v>
      </c>
      <c r="J18" s="5">
        <v>6128500</v>
      </c>
      <c r="K18" s="3">
        <f t="shared" si="4"/>
        <v>93386667</v>
      </c>
      <c r="L18" s="1">
        <f t="shared" si="5"/>
        <v>6.1583577506331255E-2</v>
      </c>
      <c r="M18" s="14">
        <v>0</v>
      </c>
      <c r="N18" s="2">
        <v>0</v>
      </c>
      <c r="O18" s="11"/>
    </row>
    <row r="19" spans="1:15" ht="46" customHeight="1" x14ac:dyDescent="0.2">
      <c r="A19" s="10" t="s">
        <v>19</v>
      </c>
      <c r="E19" s="23" t="s">
        <v>193</v>
      </c>
      <c r="F19" s="12">
        <v>46032</v>
      </c>
      <c r="G19" s="13">
        <v>46376</v>
      </c>
      <c r="H19" s="20">
        <v>93661333</v>
      </c>
      <c r="I19" s="20">
        <v>8240000</v>
      </c>
      <c r="J19" s="5">
        <v>0</v>
      </c>
      <c r="K19" s="3">
        <f t="shared" si="4"/>
        <v>93661333</v>
      </c>
      <c r="L19" s="1">
        <f t="shared" si="5"/>
        <v>0</v>
      </c>
      <c r="M19" s="14">
        <v>0</v>
      </c>
      <c r="N19" s="2">
        <v>0</v>
      </c>
      <c r="O19" s="11"/>
    </row>
    <row r="20" spans="1:15" ht="46" customHeight="1" x14ac:dyDescent="0.2">
      <c r="A20" s="6" t="s">
        <v>37</v>
      </c>
      <c r="E20" s="23" t="s">
        <v>194</v>
      </c>
      <c r="F20" s="12">
        <v>46032</v>
      </c>
      <c r="G20" s="13">
        <v>46376</v>
      </c>
      <c r="H20" s="20">
        <v>93661333</v>
      </c>
      <c r="I20" s="20">
        <v>8240000</v>
      </c>
      <c r="J20" s="5">
        <v>5768000</v>
      </c>
      <c r="K20" s="3">
        <f t="shared" si="4"/>
        <v>87893333</v>
      </c>
      <c r="L20" s="1">
        <f t="shared" si="5"/>
        <v>6.1583577931781042E-2</v>
      </c>
      <c r="M20" s="14">
        <v>0</v>
      </c>
      <c r="N20" s="2">
        <v>0</v>
      </c>
      <c r="O20" s="11"/>
    </row>
    <row r="21" spans="1:15" ht="46" customHeight="1" x14ac:dyDescent="0.2">
      <c r="A21" s="10" t="s">
        <v>182</v>
      </c>
      <c r="E21" s="23" t="s">
        <v>195</v>
      </c>
      <c r="F21" s="12">
        <v>46032</v>
      </c>
      <c r="G21" s="13">
        <v>46065</v>
      </c>
      <c r="H21" s="20">
        <v>72082833</v>
      </c>
      <c r="I21" s="20">
        <v>6695000</v>
      </c>
      <c r="J21" s="5">
        <v>0</v>
      </c>
      <c r="K21" s="3">
        <f t="shared" si="4"/>
        <v>72082833</v>
      </c>
      <c r="L21" s="1">
        <f t="shared" si="5"/>
        <v>0</v>
      </c>
      <c r="M21" s="14">
        <v>0</v>
      </c>
      <c r="N21" s="2">
        <v>0</v>
      </c>
      <c r="O21" s="11"/>
    </row>
    <row r="22" spans="1:15" ht="46" customHeight="1" x14ac:dyDescent="0.2">
      <c r="A22" s="10" t="s">
        <v>114</v>
      </c>
      <c r="E22" s="23" t="s">
        <v>196</v>
      </c>
      <c r="F22" s="12">
        <v>46032</v>
      </c>
      <c r="G22" s="13">
        <v>46376</v>
      </c>
      <c r="H22" s="20">
        <v>52684500</v>
      </c>
      <c r="I22" s="20">
        <v>4635000</v>
      </c>
      <c r="J22" s="5">
        <v>3244500</v>
      </c>
      <c r="K22" s="3">
        <f t="shared" si="4"/>
        <v>49440000</v>
      </c>
      <c r="L22" s="1">
        <f t="shared" si="5"/>
        <v>6.1583577712609916E-2</v>
      </c>
      <c r="M22" s="14">
        <v>0</v>
      </c>
      <c r="N22" s="2">
        <v>0</v>
      </c>
      <c r="O22" s="11"/>
    </row>
    <row r="23" spans="1:15" ht="46" customHeight="1" x14ac:dyDescent="0.2">
      <c r="A23" s="10" t="s">
        <v>16</v>
      </c>
      <c r="E23" s="23" t="s">
        <v>197</v>
      </c>
      <c r="F23" s="12">
        <v>46035</v>
      </c>
      <c r="G23" s="13">
        <v>46387</v>
      </c>
      <c r="H23" s="20">
        <v>77662000</v>
      </c>
      <c r="I23" s="20">
        <v>6695000</v>
      </c>
      <c r="J23" s="5">
        <v>4017000</v>
      </c>
      <c r="K23" s="3">
        <f t="shared" si="4"/>
        <v>73645000</v>
      </c>
      <c r="L23" s="1">
        <f t="shared" si="5"/>
        <v>5.1724137931034475E-2</v>
      </c>
      <c r="M23" s="14">
        <v>0</v>
      </c>
      <c r="N23" s="2">
        <v>0</v>
      </c>
      <c r="O23" s="11"/>
    </row>
    <row r="24" spans="1:15" ht="46" customHeight="1" x14ac:dyDescent="0.2">
      <c r="A24" s="6" t="s">
        <v>75</v>
      </c>
      <c r="E24" s="23" t="s">
        <v>198</v>
      </c>
      <c r="F24" s="12">
        <v>46035</v>
      </c>
      <c r="G24" s="13">
        <v>46387</v>
      </c>
      <c r="H24" s="20">
        <v>101558000</v>
      </c>
      <c r="I24" s="20">
        <v>8755000</v>
      </c>
      <c r="J24" s="5">
        <v>5253000</v>
      </c>
      <c r="K24" s="3">
        <f t="shared" si="4"/>
        <v>96305000</v>
      </c>
      <c r="L24" s="1">
        <f t="shared" si="5"/>
        <v>5.1724137931034475E-2</v>
      </c>
      <c r="M24" s="14">
        <v>0</v>
      </c>
      <c r="N24" s="2">
        <v>0</v>
      </c>
      <c r="O24" s="11"/>
    </row>
    <row r="25" spans="1:15" ht="46" customHeight="1" x14ac:dyDescent="0.2">
      <c r="A25" s="10" t="s">
        <v>15</v>
      </c>
      <c r="E25" s="23" t="s">
        <v>199</v>
      </c>
      <c r="F25" s="12">
        <v>46035</v>
      </c>
      <c r="G25" s="13">
        <v>46121</v>
      </c>
      <c r="H25" s="20">
        <v>83636000</v>
      </c>
      <c r="I25" s="20">
        <v>10815000</v>
      </c>
      <c r="J25" s="5">
        <v>6489000</v>
      </c>
      <c r="K25" s="3">
        <f t="shared" si="4"/>
        <v>77147000</v>
      </c>
      <c r="L25" s="1">
        <f t="shared" si="5"/>
        <v>7.7586206896551713E-2</v>
      </c>
      <c r="M25" s="14">
        <v>0</v>
      </c>
      <c r="N25" s="2">
        <v>0</v>
      </c>
      <c r="O25" s="11"/>
    </row>
    <row r="26" spans="1:15" ht="46" customHeight="1" x14ac:dyDescent="0.2">
      <c r="A26" s="10" t="s">
        <v>129</v>
      </c>
      <c r="E26" s="23" t="s">
        <v>200</v>
      </c>
      <c r="F26" s="12">
        <v>46035</v>
      </c>
      <c r="G26" s="12">
        <v>46035</v>
      </c>
      <c r="H26" s="20">
        <v>72512000</v>
      </c>
      <c r="I26" s="20">
        <v>6180000</v>
      </c>
      <c r="J26" s="5">
        <v>0</v>
      </c>
      <c r="K26" s="3">
        <f t="shared" si="4"/>
        <v>72512000</v>
      </c>
      <c r="L26" s="1">
        <f t="shared" si="5"/>
        <v>0</v>
      </c>
      <c r="M26" s="14">
        <v>0</v>
      </c>
      <c r="N26" s="2">
        <v>0</v>
      </c>
      <c r="O26" s="11"/>
    </row>
    <row r="27" spans="1:15" ht="46" customHeight="1" x14ac:dyDescent="0.2">
      <c r="A27" s="10" t="s">
        <v>14</v>
      </c>
      <c r="E27" s="23" t="s">
        <v>201</v>
      </c>
      <c r="F27" s="12">
        <v>46036</v>
      </c>
      <c r="G27" s="13">
        <v>46387</v>
      </c>
      <c r="H27" s="20">
        <v>119136667</v>
      </c>
      <c r="I27" s="20">
        <v>10300000</v>
      </c>
      <c r="J27" s="5">
        <v>5836667</v>
      </c>
      <c r="K27" s="3">
        <f t="shared" si="4"/>
        <v>113300000</v>
      </c>
      <c r="L27" s="1">
        <f t="shared" si="5"/>
        <v>4.8991357127692647E-2</v>
      </c>
      <c r="M27" s="14">
        <v>0</v>
      </c>
      <c r="N27" s="2">
        <v>0</v>
      </c>
      <c r="O27" s="11"/>
    </row>
    <row r="28" spans="1:15" ht="46" customHeight="1" x14ac:dyDescent="0.2">
      <c r="A28" s="10" t="s">
        <v>136</v>
      </c>
      <c r="E28" s="23" t="s">
        <v>202</v>
      </c>
      <c r="F28" s="12">
        <v>46036</v>
      </c>
      <c r="G28" s="13">
        <v>46308</v>
      </c>
      <c r="H28" s="20">
        <v>29700000</v>
      </c>
      <c r="I28" s="21">
        <v>3300000</v>
      </c>
      <c r="J28" s="5">
        <v>1870000</v>
      </c>
      <c r="K28" s="3">
        <f t="shared" si="4"/>
        <v>27830000</v>
      </c>
      <c r="L28" s="1">
        <f t="shared" si="5"/>
        <v>6.2962962962962998E-2</v>
      </c>
      <c r="M28" s="14">
        <v>0</v>
      </c>
      <c r="N28" s="2">
        <v>0</v>
      </c>
      <c r="O28" s="11"/>
    </row>
    <row r="29" spans="1:15" ht="46" customHeight="1" x14ac:dyDescent="0.2">
      <c r="A29" s="10" t="s">
        <v>177</v>
      </c>
      <c r="E29" s="23" t="s">
        <v>203</v>
      </c>
      <c r="F29" s="12">
        <v>46037</v>
      </c>
      <c r="G29" s="12">
        <v>46387</v>
      </c>
      <c r="H29" s="20">
        <v>118793333</v>
      </c>
      <c r="I29" s="20">
        <v>10300000</v>
      </c>
      <c r="J29" s="5">
        <v>5493333</v>
      </c>
      <c r="K29" s="3">
        <f t="shared" si="4"/>
        <v>113300000</v>
      </c>
      <c r="L29" s="1">
        <f t="shared" si="5"/>
        <v>4.6242771890237289E-2</v>
      </c>
      <c r="M29" s="14">
        <v>0</v>
      </c>
      <c r="N29" s="2">
        <v>0</v>
      </c>
      <c r="O29" s="11"/>
    </row>
    <row r="30" spans="1:15" ht="46" customHeight="1" x14ac:dyDescent="0.2">
      <c r="A30" s="10" t="s">
        <v>139</v>
      </c>
      <c r="E30" s="23" t="s">
        <v>204</v>
      </c>
      <c r="F30" s="12">
        <v>46037</v>
      </c>
      <c r="G30" s="13">
        <v>46387</v>
      </c>
      <c r="H30" s="20">
        <v>132938667</v>
      </c>
      <c r="I30" s="20">
        <v>11330000</v>
      </c>
      <c r="J30" s="5">
        <v>6042667</v>
      </c>
      <c r="K30" s="3">
        <f t="shared" si="4"/>
        <v>126896000</v>
      </c>
      <c r="L30" s="1">
        <f t="shared" si="5"/>
        <v>4.5454547847993743E-2</v>
      </c>
      <c r="M30" s="14">
        <v>0</v>
      </c>
      <c r="N30" s="2">
        <v>0</v>
      </c>
      <c r="O30" s="11"/>
    </row>
    <row r="31" spans="1:15" ht="46" customHeight="1" x14ac:dyDescent="0.2">
      <c r="A31" s="10" t="s">
        <v>18</v>
      </c>
      <c r="E31" s="23" t="s">
        <v>205</v>
      </c>
      <c r="F31" s="12">
        <v>46037</v>
      </c>
      <c r="G31" s="13">
        <v>46373</v>
      </c>
      <c r="H31" s="20">
        <v>10404030</v>
      </c>
      <c r="I31" s="20">
        <v>9373000</v>
      </c>
      <c r="J31" s="5">
        <v>4998933</v>
      </c>
      <c r="K31" s="3">
        <f t="shared" si="4"/>
        <v>5405097</v>
      </c>
      <c r="L31" s="1">
        <f t="shared" si="5"/>
        <v>0.48048044844161353</v>
      </c>
      <c r="M31" s="14">
        <v>0</v>
      </c>
      <c r="N31" s="2">
        <v>0</v>
      </c>
      <c r="O31" s="11"/>
    </row>
    <row r="32" spans="1:15" ht="46" customHeight="1" x14ac:dyDescent="0.2">
      <c r="A32" s="10" t="s">
        <v>124</v>
      </c>
      <c r="E32" s="23" t="s">
        <v>206</v>
      </c>
      <c r="F32" s="12">
        <v>46037</v>
      </c>
      <c r="G32" s="13">
        <v>46374</v>
      </c>
      <c r="H32" s="20">
        <v>63070333</v>
      </c>
      <c r="I32" s="20">
        <v>5665000</v>
      </c>
      <c r="J32" s="5">
        <v>3021333</v>
      </c>
      <c r="K32" s="3">
        <f t="shared" si="4"/>
        <v>60049000</v>
      </c>
      <c r="L32" s="1">
        <f t="shared" si="5"/>
        <v>4.7904186584840081E-2</v>
      </c>
      <c r="M32" s="14">
        <v>0</v>
      </c>
      <c r="N32" s="2">
        <v>0</v>
      </c>
      <c r="O32" s="11"/>
    </row>
    <row r="33" spans="1:15" ht="46" customHeight="1" x14ac:dyDescent="0.2">
      <c r="A33" s="10" t="s">
        <v>116</v>
      </c>
      <c r="E33" s="23" t="s">
        <v>207</v>
      </c>
      <c r="F33" s="12">
        <v>46037</v>
      </c>
      <c r="G33" s="13">
        <v>46385</v>
      </c>
      <c r="H33" s="20">
        <v>46195500</v>
      </c>
      <c r="I33" s="20">
        <v>4017000</v>
      </c>
      <c r="J33" s="5">
        <v>2142400</v>
      </c>
      <c r="K33" s="3">
        <f t="shared" si="4"/>
        <v>44053100</v>
      </c>
      <c r="L33" s="1">
        <f t="shared" si="5"/>
        <v>4.6376811594202927E-2</v>
      </c>
      <c r="M33" s="14">
        <v>0</v>
      </c>
      <c r="N33" s="2">
        <v>0</v>
      </c>
      <c r="O33" s="11"/>
    </row>
    <row r="34" spans="1:15" ht="46" customHeight="1" x14ac:dyDescent="0.2">
      <c r="A34" s="10" t="s">
        <v>129</v>
      </c>
      <c r="E34" s="23" t="s">
        <v>208</v>
      </c>
      <c r="F34" s="12">
        <v>46037</v>
      </c>
      <c r="G34" s="13">
        <v>46387</v>
      </c>
      <c r="H34" s="20">
        <v>71276000</v>
      </c>
      <c r="I34" s="20">
        <v>6180000</v>
      </c>
      <c r="J34" s="5">
        <v>3296000</v>
      </c>
      <c r="K34" s="3">
        <f t="shared" si="4"/>
        <v>67980000</v>
      </c>
      <c r="L34" s="1">
        <f t="shared" si="5"/>
        <v>4.6242774566473965E-2</v>
      </c>
      <c r="M34" s="14">
        <v>0</v>
      </c>
      <c r="N34" s="2">
        <v>0</v>
      </c>
      <c r="O34" s="11"/>
    </row>
    <row r="35" spans="1:15" ht="46" customHeight="1" x14ac:dyDescent="0.2">
      <c r="A35" s="10" t="s">
        <v>17</v>
      </c>
      <c r="E35" s="23" t="s">
        <v>209</v>
      </c>
      <c r="F35" s="12">
        <v>46037</v>
      </c>
      <c r="G35" s="13">
        <v>46387</v>
      </c>
      <c r="H35" s="20">
        <v>108101933</v>
      </c>
      <c r="I35" s="20">
        <v>9373000</v>
      </c>
      <c r="J35" s="5">
        <v>4998933</v>
      </c>
      <c r="K35" s="3">
        <f t="shared" si="4"/>
        <v>103103000</v>
      </c>
      <c r="L35" s="1">
        <f t="shared" si="5"/>
        <v>4.6242771625554568E-2</v>
      </c>
      <c r="M35" s="14">
        <v>0</v>
      </c>
      <c r="N35" s="2">
        <v>0</v>
      </c>
      <c r="O35" s="11"/>
    </row>
    <row r="36" spans="1:15" ht="46" customHeight="1" x14ac:dyDescent="0.2">
      <c r="A36" s="10" t="s">
        <v>21</v>
      </c>
      <c r="E36" s="23" t="s">
        <v>210</v>
      </c>
      <c r="F36" s="12">
        <v>46037</v>
      </c>
      <c r="G36" s="13">
        <v>46381</v>
      </c>
      <c r="H36" s="20">
        <v>58538333</v>
      </c>
      <c r="I36" s="20">
        <v>5150000</v>
      </c>
      <c r="J36" s="5">
        <v>2746667</v>
      </c>
      <c r="K36" s="3">
        <f t="shared" si="4"/>
        <v>55791666</v>
      </c>
      <c r="L36" s="1">
        <f t="shared" si="5"/>
        <v>4.6920827075824012E-2</v>
      </c>
      <c r="M36" s="14">
        <v>0</v>
      </c>
      <c r="N36" s="2">
        <v>0</v>
      </c>
      <c r="O36" s="11"/>
    </row>
    <row r="37" spans="1:15" ht="46" customHeight="1" x14ac:dyDescent="0.2">
      <c r="A37" s="10" t="s">
        <v>104</v>
      </c>
      <c r="E37" s="23" t="s">
        <v>211</v>
      </c>
      <c r="F37" s="12">
        <v>46042</v>
      </c>
      <c r="G37" s="13">
        <v>46271</v>
      </c>
      <c r="H37" s="20">
        <v>63722667</v>
      </c>
      <c r="I37" s="20">
        <v>8240000</v>
      </c>
      <c r="J37" s="5">
        <v>0</v>
      </c>
      <c r="K37" s="3">
        <f t="shared" si="4"/>
        <v>63722667</v>
      </c>
      <c r="L37" s="1">
        <f t="shared" si="5"/>
        <v>0</v>
      </c>
      <c r="M37" s="14">
        <v>0</v>
      </c>
      <c r="N37" s="2">
        <v>0</v>
      </c>
      <c r="O37" s="11"/>
    </row>
    <row r="38" spans="1:15" ht="46" customHeight="1" x14ac:dyDescent="0.2">
      <c r="A38" s="10" t="s">
        <v>87</v>
      </c>
      <c r="E38" s="23" t="s">
        <v>212</v>
      </c>
      <c r="F38" s="12">
        <v>46037</v>
      </c>
      <c r="G38" s="13">
        <v>46382</v>
      </c>
      <c r="H38" s="20">
        <v>70452000</v>
      </c>
      <c r="I38" s="20">
        <v>6180000</v>
      </c>
      <c r="J38" s="5">
        <v>3296000</v>
      </c>
      <c r="K38" s="3">
        <f t="shared" si="4"/>
        <v>67156000</v>
      </c>
      <c r="L38" s="1">
        <f t="shared" si="5"/>
        <v>4.6783625730994149E-2</v>
      </c>
      <c r="M38" s="14">
        <v>0</v>
      </c>
      <c r="N38" s="2">
        <v>0</v>
      </c>
      <c r="O38" s="11"/>
    </row>
    <row r="39" spans="1:15" ht="46" customHeight="1" x14ac:dyDescent="0.2">
      <c r="A39" s="10" t="s">
        <v>23</v>
      </c>
      <c r="E39" s="23" t="s">
        <v>213</v>
      </c>
      <c r="F39" s="12">
        <v>46037</v>
      </c>
      <c r="G39" s="22">
        <v>46264</v>
      </c>
      <c r="H39" s="20">
        <v>62074667</v>
      </c>
      <c r="I39" s="20">
        <v>8240000</v>
      </c>
      <c r="J39" s="5">
        <v>0</v>
      </c>
      <c r="K39" s="3">
        <f t="shared" si="4"/>
        <v>62074667</v>
      </c>
      <c r="L39" s="1">
        <f t="shared" si="5"/>
        <v>0</v>
      </c>
      <c r="M39" s="14">
        <v>0</v>
      </c>
      <c r="N39" s="2">
        <v>0</v>
      </c>
      <c r="O39" s="11"/>
    </row>
    <row r="40" spans="1:15" ht="46" customHeight="1" x14ac:dyDescent="0.2">
      <c r="A40" s="10" t="s">
        <v>438</v>
      </c>
      <c r="E40" s="23" t="s">
        <v>214</v>
      </c>
      <c r="F40" s="12">
        <v>46045</v>
      </c>
      <c r="G40" s="12">
        <v>46387</v>
      </c>
      <c r="H40" s="20">
        <v>64392167</v>
      </c>
      <c r="I40" s="20">
        <v>5665000</v>
      </c>
      <c r="J40" s="5">
        <v>0</v>
      </c>
      <c r="K40" s="3">
        <f t="shared" si="4"/>
        <v>64392167</v>
      </c>
      <c r="L40" s="1">
        <f t="shared" si="5"/>
        <v>0</v>
      </c>
      <c r="M40" s="14">
        <v>0</v>
      </c>
      <c r="N40" s="2">
        <v>0</v>
      </c>
      <c r="O40" s="11"/>
    </row>
    <row r="41" spans="1:15" ht="46" customHeight="1" x14ac:dyDescent="0.2">
      <c r="A41" s="10" t="s">
        <v>90</v>
      </c>
      <c r="E41" s="23" t="s">
        <v>215</v>
      </c>
      <c r="F41" s="12">
        <v>46037</v>
      </c>
      <c r="G41" s="12">
        <v>46267</v>
      </c>
      <c r="H41" s="20">
        <v>28180800</v>
      </c>
      <c r="I41" s="20">
        <v>3708000</v>
      </c>
      <c r="J41" s="5">
        <v>1977600</v>
      </c>
      <c r="K41" s="3">
        <f t="shared" si="4"/>
        <v>26203200</v>
      </c>
      <c r="L41" s="1">
        <f t="shared" si="5"/>
        <v>7.0175438596491224E-2</v>
      </c>
      <c r="M41" s="14">
        <v>0</v>
      </c>
      <c r="N41" s="2">
        <v>0</v>
      </c>
      <c r="O41" s="11"/>
    </row>
    <row r="42" spans="1:15" ht="46" customHeight="1" x14ac:dyDescent="0.2">
      <c r="A42" s="10" t="s">
        <v>147</v>
      </c>
      <c r="E42" s="23" t="s">
        <v>216</v>
      </c>
      <c r="F42" s="12">
        <v>46037</v>
      </c>
      <c r="G42" s="12">
        <v>46374</v>
      </c>
      <c r="H42" s="20">
        <v>63070333</v>
      </c>
      <c r="I42" s="20">
        <v>5665000</v>
      </c>
      <c r="J42" s="5">
        <v>3021333</v>
      </c>
      <c r="K42" s="3">
        <f t="shared" si="4"/>
        <v>60049000</v>
      </c>
      <c r="L42" s="1">
        <f t="shared" si="5"/>
        <v>4.7904186584840081E-2</v>
      </c>
      <c r="M42" s="14">
        <v>0</v>
      </c>
      <c r="N42" s="2">
        <v>0</v>
      </c>
      <c r="O42" s="11"/>
    </row>
    <row r="43" spans="1:15" ht="46" customHeight="1" x14ac:dyDescent="0.2">
      <c r="A43" s="10" t="s">
        <v>165</v>
      </c>
      <c r="E43" s="23" t="s">
        <v>217</v>
      </c>
      <c r="F43" s="12">
        <v>46038</v>
      </c>
      <c r="G43" s="13">
        <v>46305</v>
      </c>
      <c r="H43" s="20">
        <v>82794833</v>
      </c>
      <c r="I43" s="20">
        <v>9373000</v>
      </c>
      <c r="J43" s="5">
        <v>4686500</v>
      </c>
      <c r="K43" s="3">
        <f t="shared" si="4"/>
        <v>78108333</v>
      </c>
      <c r="L43" s="1">
        <f t="shared" si="5"/>
        <v>5.6603773812793357E-2</v>
      </c>
      <c r="M43" s="14">
        <v>0</v>
      </c>
      <c r="N43" s="2">
        <v>0</v>
      </c>
      <c r="O43" s="11"/>
    </row>
    <row r="44" spans="1:15" ht="46" customHeight="1" x14ac:dyDescent="0.2">
      <c r="A44" s="10" t="s">
        <v>157</v>
      </c>
      <c r="E44" s="23" t="s">
        <v>218</v>
      </c>
      <c r="F44" s="12">
        <v>46037</v>
      </c>
      <c r="G44" s="13">
        <v>46374</v>
      </c>
      <c r="H44" s="20">
        <v>44722600</v>
      </c>
      <c r="I44" s="20">
        <v>4017000</v>
      </c>
      <c r="J44" s="5">
        <v>2142400</v>
      </c>
      <c r="K44" s="3">
        <f t="shared" si="4"/>
        <v>42580200</v>
      </c>
      <c r="L44" s="1">
        <f t="shared" si="5"/>
        <v>4.7904191616766512E-2</v>
      </c>
      <c r="M44" s="14">
        <v>0</v>
      </c>
      <c r="N44" s="2">
        <v>0</v>
      </c>
      <c r="O44" s="11"/>
    </row>
    <row r="45" spans="1:15" ht="46" customHeight="1" x14ac:dyDescent="0.2">
      <c r="A45" s="10" t="s">
        <v>24</v>
      </c>
      <c r="E45" s="23" t="s">
        <v>219</v>
      </c>
      <c r="F45" s="12">
        <v>46038</v>
      </c>
      <c r="G45" s="13">
        <v>46356</v>
      </c>
      <c r="H45" s="20">
        <v>98416500</v>
      </c>
      <c r="I45" s="20">
        <v>9373000</v>
      </c>
      <c r="J45" s="5">
        <v>4686500</v>
      </c>
      <c r="K45" s="3">
        <f t="shared" si="4"/>
        <v>93730000</v>
      </c>
      <c r="L45" s="1">
        <f t="shared" si="5"/>
        <v>4.7619047619047672E-2</v>
      </c>
      <c r="M45" s="14">
        <v>0</v>
      </c>
      <c r="N45" s="2">
        <v>0</v>
      </c>
      <c r="O45" s="11"/>
    </row>
    <row r="46" spans="1:15" ht="46" customHeight="1" x14ac:dyDescent="0.2">
      <c r="A46" s="10" t="s">
        <v>103</v>
      </c>
      <c r="E46" s="23" t="s">
        <v>220</v>
      </c>
      <c r="F46" s="12">
        <v>46038</v>
      </c>
      <c r="G46" s="13">
        <v>46387</v>
      </c>
      <c r="H46" s="20">
        <v>37950000</v>
      </c>
      <c r="I46" s="21">
        <v>3300000</v>
      </c>
      <c r="J46" s="5">
        <v>1650000</v>
      </c>
      <c r="K46" s="3">
        <f t="shared" si="4"/>
        <v>36300000</v>
      </c>
      <c r="L46" s="1">
        <f t="shared" si="5"/>
        <v>4.3478260869565188E-2</v>
      </c>
      <c r="M46" s="14">
        <v>0</v>
      </c>
      <c r="N46" s="2">
        <v>0</v>
      </c>
      <c r="O46" s="11"/>
    </row>
    <row r="47" spans="1:15" ht="46" customHeight="1" x14ac:dyDescent="0.2">
      <c r="A47" s="10" t="s">
        <v>36</v>
      </c>
      <c r="E47" s="23" t="s">
        <v>221</v>
      </c>
      <c r="F47" s="12">
        <v>46038</v>
      </c>
      <c r="G47" s="13">
        <v>46384</v>
      </c>
      <c r="H47" s="20">
        <v>107164633</v>
      </c>
      <c r="I47" s="20">
        <v>9373000</v>
      </c>
      <c r="J47" s="5">
        <v>4686500</v>
      </c>
      <c r="K47" s="3">
        <f t="shared" si="4"/>
        <v>102478133</v>
      </c>
      <c r="L47" s="1">
        <f t="shared" si="5"/>
        <v>4.3731778561682755E-2</v>
      </c>
      <c r="M47" s="14">
        <v>0</v>
      </c>
      <c r="N47" s="2">
        <v>0</v>
      </c>
      <c r="O47" s="11"/>
    </row>
    <row r="48" spans="1:15" ht="46" customHeight="1" x14ac:dyDescent="0.2">
      <c r="A48" s="10" t="s">
        <v>439</v>
      </c>
      <c r="E48" s="23" t="s">
        <v>222</v>
      </c>
      <c r="F48" s="12">
        <v>46042</v>
      </c>
      <c r="G48" s="13">
        <v>46383</v>
      </c>
      <c r="H48" s="20">
        <v>69834000</v>
      </c>
      <c r="I48" s="20">
        <v>6180000</v>
      </c>
      <c r="J48" s="5">
        <v>1648000</v>
      </c>
      <c r="K48" s="3">
        <f t="shared" si="4"/>
        <v>68186000</v>
      </c>
      <c r="L48" s="1">
        <f t="shared" si="5"/>
        <v>2.359882005899705E-2</v>
      </c>
      <c r="M48" s="14">
        <v>0</v>
      </c>
      <c r="N48" s="2">
        <v>0</v>
      </c>
      <c r="O48" s="11"/>
    </row>
    <row r="49" spans="1:15" ht="46" customHeight="1" x14ac:dyDescent="0.2">
      <c r="A49" s="10" t="s">
        <v>440</v>
      </c>
      <c r="E49" s="23" t="s">
        <v>223</v>
      </c>
      <c r="F49" s="12">
        <v>46039</v>
      </c>
      <c r="G49" s="13">
        <v>46376</v>
      </c>
      <c r="H49" s="20">
        <v>114673333</v>
      </c>
      <c r="I49" s="20">
        <v>10300000</v>
      </c>
      <c r="J49" s="5">
        <v>0</v>
      </c>
      <c r="K49" s="3">
        <f t="shared" si="4"/>
        <v>114673333</v>
      </c>
      <c r="L49" s="1">
        <f t="shared" si="5"/>
        <v>0</v>
      </c>
      <c r="M49" s="14">
        <v>0</v>
      </c>
      <c r="N49" s="2">
        <v>0</v>
      </c>
      <c r="O49" s="11"/>
    </row>
    <row r="50" spans="1:15" ht="46" customHeight="1" x14ac:dyDescent="0.2">
      <c r="A50" s="10" t="s">
        <v>145</v>
      </c>
      <c r="E50" s="23" t="s">
        <v>224</v>
      </c>
      <c r="F50" s="12">
        <v>46038</v>
      </c>
      <c r="G50" s="13">
        <v>46234</v>
      </c>
      <c r="H50" s="20">
        <v>30127500</v>
      </c>
      <c r="I50" s="20">
        <v>4635000</v>
      </c>
      <c r="J50" s="5">
        <v>2317500</v>
      </c>
      <c r="K50" s="3">
        <f t="shared" si="4"/>
        <v>27810000</v>
      </c>
      <c r="L50" s="1">
        <f t="shared" si="5"/>
        <v>7.6923076923076872E-2</v>
      </c>
      <c r="M50" s="14">
        <v>0</v>
      </c>
      <c r="N50" s="2">
        <v>0</v>
      </c>
      <c r="O50" s="11"/>
    </row>
    <row r="51" spans="1:15" ht="46" customHeight="1" x14ac:dyDescent="0.2">
      <c r="A51" s="10" t="s">
        <v>441</v>
      </c>
      <c r="E51" s="23" t="s">
        <v>225</v>
      </c>
      <c r="F51" s="12">
        <v>46038</v>
      </c>
      <c r="G51" s="13">
        <v>46249</v>
      </c>
      <c r="H51" s="21">
        <v>50470000</v>
      </c>
      <c r="I51" s="20">
        <v>7210000</v>
      </c>
      <c r="J51" s="5">
        <v>3605000</v>
      </c>
      <c r="K51" s="3">
        <f t="shared" si="4"/>
        <v>46865000</v>
      </c>
      <c r="L51" s="1">
        <f t="shared" si="5"/>
        <v>7.1428571428571397E-2</v>
      </c>
      <c r="M51" s="14">
        <v>0</v>
      </c>
      <c r="N51" s="2">
        <v>0</v>
      </c>
      <c r="O51" s="11"/>
    </row>
    <row r="52" spans="1:15" ht="46" customHeight="1" x14ac:dyDescent="0.2">
      <c r="A52" s="10" t="s">
        <v>160</v>
      </c>
      <c r="E52" s="23" t="s">
        <v>226</v>
      </c>
      <c r="F52" s="12">
        <v>46041</v>
      </c>
      <c r="G52" s="13">
        <v>46378</v>
      </c>
      <c r="H52" s="21">
        <v>97472333</v>
      </c>
      <c r="I52" s="20">
        <v>8755000</v>
      </c>
      <c r="J52" s="5">
        <v>3502000</v>
      </c>
      <c r="K52" s="3">
        <f t="shared" si="4"/>
        <v>93970333</v>
      </c>
      <c r="L52" s="1">
        <f t="shared" si="5"/>
        <v>3.5928143835440962E-2</v>
      </c>
      <c r="M52" s="14">
        <v>0</v>
      </c>
      <c r="N52" s="2">
        <v>0</v>
      </c>
      <c r="O52" s="11"/>
    </row>
    <row r="53" spans="1:15" ht="46" customHeight="1" x14ac:dyDescent="0.2">
      <c r="A53" s="10" t="s">
        <v>140</v>
      </c>
      <c r="E53" s="23" t="s">
        <v>227</v>
      </c>
      <c r="F53" s="12">
        <v>46039</v>
      </c>
      <c r="G53" s="13">
        <v>46376</v>
      </c>
      <c r="H53" s="21">
        <v>104352733</v>
      </c>
      <c r="I53" s="20">
        <v>9373000</v>
      </c>
      <c r="J53" s="5">
        <v>4374067</v>
      </c>
      <c r="K53" s="3">
        <f t="shared" si="4"/>
        <v>99978666</v>
      </c>
      <c r="L53" s="1">
        <f t="shared" si="5"/>
        <v>4.1916170992857493E-2</v>
      </c>
      <c r="M53" s="14">
        <v>0</v>
      </c>
      <c r="N53" s="2">
        <v>0</v>
      </c>
      <c r="O53" s="11"/>
    </row>
    <row r="54" spans="1:15" ht="46" customHeight="1" x14ac:dyDescent="0.2">
      <c r="A54" s="10" t="s">
        <v>184</v>
      </c>
      <c r="E54" s="23" t="s">
        <v>228</v>
      </c>
      <c r="F54" s="12">
        <v>46038</v>
      </c>
      <c r="G54" s="13">
        <v>46203</v>
      </c>
      <c r="H54" s="21">
        <v>39655000</v>
      </c>
      <c r="I54" s="20">
        <v>7210000</v>
      </c>
      <c r="J54" s="5">
        <v>3605000</v>
      </c>
      <c r="K54" s="3">
        <f t="shared" si="4"/>
        <v>36050000</v>
      </c>
      <c r="L54" s="1">
        <f t="shared" si="5"/>
        <v>9.0909090909090939E-2</v>
      </c>
      <c r="M54" s="14">
        <v>0</v>
      </c>
      <c r="N54" s="2">
        <v>0</v>
      </c>
      <c r="O54" s="11"/>
    </row>
    <row r="55" spans="1:15" ht="46" customHeight="1" x14ac:dyDescent="0.2">
      <c r="A55" s="10" t="s">
        <v>163</v>
      </c>
      <c r="E55" s="23" t="s">
        <v>229</v>
      </c>
      <c r="F55" s="12">
        <v>46038</v>
      </c>
      <c r="G55" s="13">
        <v>46268</v>
      </c>
      <c r="H55" s="21">
        <v>43054000</v>
      </c>
      <c r="I55" s="21">
        <v>5665000</v>
      </c>
      <c r="J55" s="5">
        <v>2832500</v>
      </c>
      <c r="K55" s="3">
        <f t="shared" si="4"/>
        <v>40221500</v>
      </c>
      <c r="L55" s="1">
        <f t="shared" si="5"/>
        <v>6.5789473684210509E-2</v>
      </c>
      <c r="M55" s="14">
        <v>0</v>
      </c>
      <c r="N55" s="2">
        <v>0</v>
      </c>
      <c r="O55" s="11"/>
    </row>
    <row r="56" spans="1:15" ht="46" customHeight="1" x14ac:dyDescent="0.2">
      <c r="A56" s="10" t="s">
        <v>442</v>
      </c>
      <c r="E56" s="23" t="s">
        <v>230</v>
      </c>
      <c r="F56" s="12">
        <v>46039</v>
      </c>
      <c r="G56" s="13">
        <v>46387</v>
      </c>
      <c r="H56" s="21">
        <v>100682500</v>
      </c>
      <c r="I56" s="21">
        <v>8755000</v>
      </c>
      <c r="J56" s="5">
        <v>4085667</v>
      </c>
      <c r="K56" s="3">
        <f t="shared" si="4"/>
        <v>96596833</v>
      </c>
      <c r="L56" s="1">
        <f t="shared" si="5"/>
        <v>4.0579713455665134E-2</v>
      </c>
      <c r="M56" s="14">
        <v>0</v>
      </c>
      <c r="N56" s="2">
        <v>0</v>
      </c>
      <c r="O56" s="11"/>
    </row>
    <row r="57" spans="1:15" ht="46" customHeight="1" x14ac:dyDescent="0.2">
      <c r="A57" s="10" t="s">
        <v>29</v>
      </c>
      <c r="E57" s="23" t="s">
        <v>231</v>
      </c>
      <c r="F57" s="12">
        <v>46039</v>
      </c>
      <c r="G57" s="13">
        <v>46376</v>
      </c>
      <c r="H57" s="21">
        <v>63070333</v>
      </c>
      <c r="I57" s="21">
        <v>5665000</v>
      </c>
      <c r="J57" s="5">
        <v>2643667</v>
      </c>
      <c r="K57" s="3">
        <f t="shared" si="4"/>
        <v>60426666</v>
      </c>
      <c r="L57" s="1">
        <f t="shared" si="5"/>
        <v>4.1916173171307025E-2</v>
      </c>
      <c r="M57" s="14">
        <v>0</v>
      </c>
      <c r="N57" s="2">
        <v>0</v>
      </c>
      <c r="O57" s="11"/>
    </row>
    <row r="58" spans="1:15" ht="46" customHeight="1" x14ac:dyDescent="0.2">
      <c r="A58" s="10" t="s">
        <v>27</v>
      </c>
      <c r="E58" s="23" t="s">
        <v>232</v>
      </c>
      <c r="F58" s="12">
        <v>46039</v>
      </c>
      <c r="G58" s="13">
        <v>46375</v>
      </c>
      <c r="H58" s="21">
        <v>74537667</v>
      </c>
      <c r="I58" s="21">
        <v>6695000</v>
      </c>
      <c r="J58" s="5">
        <v>3124333</v>
      </c>
      <c r="K58" s="3">
        <f t="shared" si="4"/>
        <v>71413334</v>
      </c>
      <c r="L58" s="1">
        <f t="shared" si="5"/>
        <v>4.1916163005209173E-2</v>
      </c>
      <c r="M58" s="14">
        <v>0</v>
      </c>
      <c r="N58" s="2">
        <v>0</v>
      </c>
      <c r="O58" s="11"/>
    </row>
    <row r="59" spans="1:15" ht="46" customHeight="1" x14ac:dyDescent="0.2">
      <c r="A59" s="10" t="s">
        <v>62</v>
      </c>
      <c r="E59" s="23" t="s">
        <v>233</v>
      </c>
      <c r="F59" s="12">
        <v>46041</v>
      </c>
      <c r="G59" s="13">
        <v>46366</v>
      </c>
      <c r="H59" s="21">
        <v>66744000</v>
      </c>
      <c r="I59" s="21">
        <v>6180000</v>
      </c>
      <c r="J59" s="5">
        <v>2472000</v>
      </c>
      <c r="K59" s="3">
        <f t="shared" si="4"/>
        <v>64272000</v>
      </c>
      <c r="L59" s="1">
        <f t="shared" si="5"/>
        <v>3.703703703703709E-2</v>
      </c>
      <c r="M59" s="14">
        <v>0</v>
      </c>
      <c r="N59" s="2">
        <v>0</v>
      </c>
      <c r="O59" s="11"/>
    </row>
    <row r="60" spans="1:15" ht="46" customHeight="1" x14ac:dyDescent="0.2">
      <c r="A60" s="10" t="s">
        <v>443</v>
      </c>
      <c r="E60" s="23" t="s">
        <v>234</v>
      </c>
      <c r="F60" s="12">
        <v>46038</v>
      </c>
      <c r="G60" s="13">
        <v>46382</v>
      </c>
      <c r="H60" s="21">
        <v>37510000</v>
      </c>
      <c r="I60" s="21">
        <v>3300000</v>
      </c>
      <c r="J60" s="5">
        <v>1650000</v>
      </c>
      <c r="K60" s="3">
        <f t="shared" si="4"/>
        <v>35860000</v>
      </c>
      <c r="L60" s="1">
        <f t="shared" si="5"/>
        <v>4.3988269794721369E-2</v>
      </c>
      <c r="M60" s="14">
        <v>0</v>
      </c>
      <c r="N60" s="2">
        <v>0</v>
      </c>
      <c r="O60" s="11"/>
    </row>
    <row r="61" spans="1:15" ht="46" customHeight="1" x14ac:dyDescent="0.2">
      <c r="A61" s="10" t="s">
        <v>125</v>
      </c>
      <c r="E61" s="23" t="s">
        <v>235</v>
      </c>
      <c r="F61" s="12">
        <v>46041</v>
      </c>
      <c r="G61" s="13">
        <v>46376</v>
      </c>
      <c r="H61" s="21">
        <v>41282400</v>
      </c>
      <c r="I61" s="21">
        <v>3708000</v>
      </c>
      <c r="J61" s="5">
        <v>1483200</v>
      </c>
      <c r="K61" s="3">
        <f t="shared" si="4"/>
        <v>39799200</v>
      </c>
      <c r="L61" s="1">
        <f t="shared" si="5"/>
        <v>3.59281437125748E-2</v>
      </c>
      <c r="M61" s="14">
        <v>0</v>
      </c>
      <c r="N61" s="2">
        <v>0</v>
      </c>
      <c r="O61" s="11"/>
    </row>
    <row r="62" spans="1:15" ht="46" customHeight="1" x14ac:dyDescent="0.2">
      <c r="A62" s="10" t="s">
        <v>135</v>
      </c>
      <c r="E62" s="23" t="s">
        <v>236</v>
      </c>
      <c r="F62" s="12">
        <v>46039</v>
      </c>
      <c r="G62" s="13">
        <v>46367</v>
      </c>
      <c r="H62" s="21">
        <v>78348667</v>
      </c>
      <c r="I62" s="21">
        <v>7210000</v>
      </c>
      <c r="J62" s="5">
        <v>3364667</v>
      </c>
      <c r="K62" s="3">
        <f t="shared" si="4"/>
        <v>74984000</v>
      </c>
      <c r="L62" s="1">
        <f t="shared" si="5"/>
        <v>4.2944789347851953E-2</v>
      </c>
      <c r="M62" s="14">
        <v>0</v>
      </c>
      <c r="N62" s="2">
        <v>0</v>
      </c>
      <c r="O62" s="11"/>
    </row>
    <row r="63" spans="1:15" ht="46" customHeight="1" x14ac:dyDescent="0.2">
      <c r="A63" s="10" t="s">
        <v>155</v>
      </c>
      <c r="E63" s="23" t="s">
        <v>237</v>
      </c>
      <c r="F63" s="12">
        <v>46039</v>
      </c>
      <c r="G63" s="13">
        <v>46384</v>
      </c>
      <c r="H63" s="21">
        <v>129539667</v>
      </c>
      <c r="I63" s="21">
        <v>11330000</v>
      </c>
      <c r="J63" s="5">
        <v>5287333</v>
      </c>
      <c r="K63" s="3">
        <f t="shared" si="4"/>
        <v>124252334</v>
      </c>
      <c r="L63" s="1">
        <f t="shared" si="5"/>
        <v>4.0816323852368663E-2</v>
      </c>
      <c r="M63" s="14">
        <v>0</v>
      </c>
      <c r="N63" s="2">
        <v>0</v>
      </c>
      <c r="O63" s="11"/>
    </row>
    <row r="64" spans="1:15" ht="46" customHeight="1" x14ac:dyDescent="0.2">
      <c r="A64" s="10" t="s">
        <v>175</v>
      </c>
      <c r="E64" s="23" t="s">
        <v>238</v>
      </c>
      <c r="F64" s="12">
        <v>46045</v>
      </c>
      <c r="G64" s="13">
        <v>46387</v>
      </c>
      <c r="H64" s="21">
        <v>52839000</v>
      </c>
      <c r="I64" s="21">
        <v>4635000</v>
      </c>
      <c r="J64" s="5">
        <v>1236000</v>
      </c>
      <c r="K64" s="3">
        <f t="shared" si="4"/>
        <v>51603000</v>
      </c>
      <c r="L64" s="1">
        <f t="shared" si="5"/>
        <v>2.3391812865497075E-2</v>
      </c>
      <c r="M64" s="14">
        <v>0</v>
      </c>
      <c r="N64" s="2">
        <v>0</v>
      </c>
      <c r="O64" s="11"/>
    </row>
    <row r="65" spans="1:15" ht="46" customHeight="1" x14ac:dyDescent="0.2">
      <c r="A65" s="10" t="s">
        <v>64</v>
      </c>
      <c r="E65" s="23" t="s">
        <v>239</v>
      </c>
      <c r="F65" s="12">
        <v>46039</v>
      </c>
      <c r="G65" s="13">
        <v>46368</v>
      </c>
      <c r="H65" s="21">
        <v>78348667</v>
      </c>
      <c r="I65" s="21">
        <v>7210000</v>
      </c>
      <c r="J65" s="5">
        <v>3364667</v>
      </c>
      <c r="K65" s="3">
        <f t="shared" si="4"/>
        <v>74984000</v>
      </c>
      <c r="L65" s="1">
        <f t="shared" si="5"/>
        <v>4.2944789347851953E-2</v>
      </c>
      <c r="M65" s="14">
        <v>0</v>
      </c>
      <c r="N65" s="2">
        <v>0</v>
      </c>
      <c r="O65" s="11"/>
    </row>
    <row r="66" spans="1:15" ht="46" customHeight="1" x14ac:dyDescent="0.2">
      <c r="A66" s="10" t="s">
        <v>26</v>
      </c>
      <c r="E66" s="23" t="s">
        <v>240</v>
      </c>
      <c r="F66" s="12">
        <v>46039</v>
      </c>
      <c r="G66" s="13">
        <v>46383</v>
      </c>
      <c r="H66" s="21">
        <v>37510000</v>
      </c>
      <c r="I66" s="21">
        <v>3300000</v>
      </c>
      <c r="J66" s="5">
        <v>1540000</v>
      </c>
      <c r="K66" s="3">
        <f t="shared" si="4"/>
        <v>35970000</v>
      </c>
      <c r="L66" s="1">
        <f t="shared" si="5"/>
        <v>4.1055718475073277E-2</v>
      </c>
      <c r="M66" s="14">
        <v>0</v>
      </c>
      <c r="N66" s="2">
        <v>0</v>
      </c>
      <c r="O66" s="11"/>
    </row>
    <row r="67" spans="1:15" ht="46" customHeight="1" x14ac:dyDescent="0.2">
      <c r="A67" s="10" t="s">
        <v>156</v>
      </c>
      <c r="E67" s="23" t="s">
        <v>241</v>
      </c>
      <c r="F67" s="12">
        <v>46041</v>
      </c>
      <c r="G67" s="13">
        <v>46378</v>
      </c>
      <c r="H67" s="21">
        <v>80271333</v>
      </c>
      <c r="I67" s="21">
        <v>7210000</v>
      </c>
      <c r="J67" s="5">
        <v>2884000</v>
      </c>
      <c r="K67" s="3">
        <f t="shared" si="4"/>
        <v>77387333</v>
      </c>
      <c r="L67" s="1">
        <f t="shared" si="5"/>
        <v>3.5928143861769457E-2</v>
      </c>
      <c r="M67" s="14">
        <v>0</v>
      </c>
      <c r="N67" s="2">
        <v>0</v>
      </c>
      <c r="O67" s="11"/>
    </row>
    <row r="68" spans="1:15" ht="46" customHeight="1" x14ac:dyDescent="0.2">
      <c r="A68" s="10" t="s">
        <v>444</v>
      </c>
      <c r="E68" s="23" t="s">
        <v>242</v>
      </c>
      <c r="F68" s="12">
        <v>46041</v>
      </c>
      <c r="G68" s="13">
        <v>46364</v>
      </c>
      <c r="H68" s="21">
        <v>120853333</v>
      </c>
      <c r="I68" s="21">
        <v>11330000</v>
      </c>
      <c r="J68" s="5">
        <v>4532000</v>
      </c>
      <c r="K68" s="3">
        <f t="shared" si="4"/>
        <v>116321333</v>
      </c>
      <c r="L68" s="1">
        <f t="shared" si="5"/>
        <v>3.750000010343113E-2</v>
      </c>
      <c r="M68" s="14">
        <v>0</v>
      </c>
      <c r="N68" s="2">
        <v>0</v>
      </c>
      <c r="O68" s="11"/>
    </row>
    <row r="69" spans="1:15" ht="46" customHeight="1" x14ac:dyDescent="0.2">
      <c r="A69" s="10" t="s">
        <v>65</v>
      </c>
      <c r="E69" s="23" t="s">
        <v>243</v>
      </c>
      <c r="F69" s="12">
        <v>46039</v>
      </c>
      <c r="G69" s="13">
        <v>46368</v>
      </c>
      <c r="H69" s="21">
        <v>78348667</v>
      </c>
      <c r="I69" s="21">
        <v>7210000</v>
      </c>
      <c r="J69" s="5">
        <v>3364667</v>
      </c>
      <c r="K69" s="3">
        <f t="shared" si="4"/>
        <v>74984000</v>
      </c>
      <c r="L69" s="1">
        <f t="shared" si="5"/>
        <v>4.2944789347851953E-2</v>
      </c>
      <c r="M69" s="14">
        <v>0</v>
      </c>
      <c r="N69" s="2">
        <v>0</v>
      </c>
      <c r="O69" s="11"/>
    </row>
    <row r="70" spans="1:15" ht="46" customHeight="1" x14ac:dyDescent="0.2">
      <c r="A70" s="10" t="s">
        <v>185</v>
      </c>
      <c r="E70" s="23" t="s">
        <v>244</v>
      </c>
      <c r="F70" s="12">
        <v>46042</v>
      </c>
      <c r="G70" s="13">
        <v>46252</v>
      </c>
      <c r="H70" s="21">
        <v>50470000</v>
      </c>
      <c r="I70" s="21">
        <v>7210000</v>
      </c>
      <c r="J70" s="5">
        <v>2643667</v>
      </c>
      <c r="K70" s="3">
        <f t="shared" si="4"/>
        <v>47826333</v>
      </c>
      <c r="L70" s="1">
        <f t="shared" si="5"/>
        <v>5.2380958985535964E-2</v>
      </c>
      <c r="M70" s="14">
        <v>0</v>
      </c>
      <c r="N70" s="2">
        <v>0</v>
      </c>
      <c r="O70" s="11"/>
    </row>
    <row r="71" spans="1:15" ht="46" customHeight="1" x14ac:dyDescent="0.2">
      <c r="A71" s="10" t="s">
        <v>445</v>
      </c>
      <c r="E71" s="23" t="s">
        <v>245</v>
      </c>
      <c r="F71" s="12">
        <v>46041</v>
      </c>
      <c r="G71" s="13">
        <v>46236</v>
      </c>
      <c r="H71" s="21">
        <v>53285333</v>
      </c>
      <c r="I71" s="21">
        <v>8240000</v>
      </c>
      <c r="J71" s="5">
        <v>0</v>
      </c>
      <c r="K71" s="3">
        <f t="shared" si="4"/>
        <v>53285333</v>
      </c>
      <c r="L71" s="1">
        <f t="shared" si="5"/>
        <v>0</v>
      </c>
      <c r="M71" s="14">
        <v>0</v>
      </c>
      <c r="N71" s="2">
        <v>0</v>
      </c>
      <c r="O71" s="11"/>
    </row>
    <row r="72" spans="1:15" ht="46" customHeight="1" x14ac:dyDescent="0.2">
      <c r="A72" s="10" t="s">
        <v>55</v>
      </c>
      <c r="E72" s="23" t="s">
        <v>246</v>
      </c>
      <c r="F72" s="12">
        <v>46041</v>
      </c>
      <c r="G72" s="13">
        <v>46378</v>
      </c>
      <c r="H72" s="21">
        <v>91738667</v>
      </c>
      <c r="I72" s="21">
        <v>8240000</v>
      </c>
      <c r="J72" s="5">
        <v>3296000</v>
      </c>
      <c r="K72" s="3">
        <f t="shared" si="4"/>
        <v>88442667</v>
      </c>
      <c r="L72" s="1">
        <f t="shared" si="5"/>
        <v>3.5928143582029559E-2</v>
      </c>
      <c r="M72" s="14">
        <v>0</v>
      </c>
      <c r="N72" s="2">
        <v>0</v>
      </c>
      <c r="O72" s="11"/>
    </row>
    <row r="73" spans="1:15" ht="46" customHeight="1" x14ac:dyDescent="0.2">
      <c r="A73" s="10" t="s">
        <v>51</v>
      </c>
      <c r="E73" s="23" t="s">
        <v>247</v>
      </c>
      <c r="F73" s="12">
        <v>46041</v>
      </c>
      <c r="G73" s="13">
        <v>46386</v>
      </c>
      <c r="H73" s="21">
        <v>37840000</v>
      </c>
      <c r="I73" s="21">
        <v>3300000</v>
      </c>
      <c r="J73" s="5">
        <v>1320000</v>
      </c>
      <c r="K73" s="3">
        <f t="shared" si="4"/>
        <v>36520000</v>
      </c>
      <c r="L73" s="1">
        <f t="shared" si="5"/>
        <v>3.4883720930232509E-2</v>
      </c>
      <c r="M73" s="14">
        <v>0</v>
      </c>
      <c r="N73" s="2">
        <v>0</v>
      </c>
      <c r="O73" s="11"/>
    </row>
    <row r="74" spans="1:15" ht="46" customHeight="1" x14ac:dyDescent="0.2">
      <c r="A74" s="10" t="s">
        <v>108</v>
      </c>
      <c r="E74" s="23" t="s">
        <v>248</v>
      </c>
      <c r="F74" s="12">
        <v>46044</v>
      </c>
      <c r="G74" s="13">
        <v>46371</v>
      </c>
      <c r="H74" s="21">
        <v>50058000</v>
      </c>
      <c r="I74" s="21">
        <v>4635000</v>
      </c>
      <c r="J74" s="5">
        <v>1390500</v>
      </c>
      <c r="K74" s="3">
        <f t="shared" si="4"/>
        <v>48667500</v>
      </c>
      <c r="L74" s="1">
        <f t="shared" si="5"/>
        <v>2.777777777777779E-2</v>
      </c>
      <c r="M74" s="14">
        <v>0</v>
      </c>
      <c r="N74" s="2">
        <v>0</v>
      </c>
      <c r="O74" s="11"/>
    </row>
    <row r="75" spans="1:15" ht="46" customHeight="1" x14ac:dyDescent="0.2">
      <c r="A75" s="10" t="s">
        <v>446</v>
      </c>
      <c r="E75" s="23" t="s">
        <v>249</v>
      </c>
      <c r="F75" s="12">
        <v>46042</v>
      </c>
      <c r="G75" s="13">
        <v>46365</v>
      </c>
      <c r="H75" s="21">
        <v>99978667</v>
      </c>
      <c r="I75" s="21">
        <v>9373000</v>
      </c>
      <c r="J75" s="5">
        <v>3124333</v>
      </c>
      <c r="K75" s="3">
        <f t="shared" si="4"/>
        <v>96854334</v>
      </c>
      <c r="L75" s="1">
        <f t="shared" si="5"/>
        <v>3.1249996561766524E-2</v>
      </c>
      <c r="M75" s="14">
        <v>0</v>
      </c>
      <c r="N75" s="2">
        <v>0</v>
      </c>
      <c r="O75" s="11"/>
    </row>
    <row r="76" spans="1:15" ht="46" customHeight="1" x14ac:dyDescent="0.2">
      <c r="A76" s="10" t="s">
        <v>447</v>
      </c>
      <c r="E76" s="23" t="s">
        <v>250</v>
      </c>
      <c r="F76" s="12">
        <v>46041</v>
      </c>
      <c r="G76" s="13">
        <v>46378</v>
      </c>
      <c r="H76" s="21">
        <v>68804000</v>
      </c>
      <c r="I76" s="21">
        <v>6180000</v>
      </c>
      <c r="J76" s="5">
        <v>2472000</v>
      </c>
      <c r="K76" s="3">
        <f t="shared" si="4"/>
        <v>66332000</v>
      </c>
      <c r="L76" s="1">
        <f t="shared" si="5"/>
        <v>3.59281437125748E-2</v>
      </c>
      <c r="M76" s="14">
        <v>0</v>
      </c>
      <c r="N76" s="2">
        <v>0</v>
      </c>
      <c r="O76" s="11"/>
    </row>
    <row r="77" spans="1:15" ht="46" customHeight="1" x14ac:dyDescent="0.2">
      <c r="A77" s="10" t="s">
        <v>137</v>
      </c>
      <c r="E77" s="23" t="s">
        <v>251</v>
      </c>
      <c r="F77" s="12">
        <v>46044</v>
      </c>
      <c r="G77" s="13">
        <v>46386</v>
      </c>
      <c r="H77" s="21">
        <v>93112000</v>
      </c>
      <c r="I77" s="21">
        <v>8240000</v>
      </c>
      <c r="J77" s="5">
        <v>2472000</v>
      </c>
      <c r="K77" s="3">
        <f t="shared" si="4"/>
        <v>90640000</v>
      </c>
      <c r="L77" s="1">
        <f t="shared" si="5"/>
        <v>2.6548672566371723E-2</v>
      </c>
      <c r="M77" s="14">
        <v>0</v>
      </c>
      <c r="N77" s="2">
        <v>0</v>
      </c>
      <c r="O77" s="11"/>
    </row>
    <row r="78" spans="1:15" ht="46" customHeight="1" x14ac:dyDescent="0.2">
      <c r="A78" s="10" t="s">
        <v>448</v>
      </c>
      <c r="E78" s="23" t="s">
        <v>252</v>
      </c>
      <c r="F78" s="12">
        <v>46042</v>
      </c>
      <c r="G78" s="13">
        <v>46379</v>
      </c>
      <c r="H78" s="21">
        <v>97472333</v>
      </c>
      <c r="I78" s="21">
        <v>8755000</v>
      </c>
      <c r="J78" s="5">
        <v>3210167</v>
      </c>
      <c r="K78" s="3">
        <f t="shared" ref="K78:K141" si="6">H78-J78</f>
        <v>94262166</v>
      </c>
      <c r="L78" s="1">
        <f t="shared" ref="L78:L141" si="7">1-(K78/H78)</f>
        <v>3.2934135268928078E-2</v>
      </c>
      <c r="M78" s="14">
        <v>0</v>
      </c>
      <c r="N78" s="2">
        <v>0</v>
      </c>
      <c r="O78" s="11"/>
    </row>
    <row r="79" spans="1:15" ht="46" customHeight="1" x14ac:dyDescent="0.2">
      <c r="A79" s="10" t="s">
        <v>169</v>
      </c>
      <c r="E79" s="23" t="s">
        <v>253</v>
      </c>
      <c r="F79" s="12">
        <v>46041</v>
      </c>
      <c r="G79" s="13">
        <v>46370</v>
      </c>
      <c r="H79" s="21">
        <v>50367000</v>
      </c>
      <c r="I79" s="21">
        <v>4635000</v>
      </c>
      <c r="J79" s="5">
        <v>1854000</v>
      </c>
      <c r="K79" s="3">
        <f t="shared" si="6"/>
        <v>48513000</v>
      </c>
      <c r="L79" s="1">
        <f t="shared" si="7"/>
        <v>3.6809815950920255E-2</v>
      </c>
      <c r="M79" s="14">
        <v>0</v>
      </c>
      <c r="N79" s="2">
        <v>0</v>
      </c>
      <c r="O79" s="11"/>
    </row>
    <row r="80" spans="1:15" ht="46" customHeight="1" x14ac:dyDescent="0.2">
      <c r="A80" s="10" t="s">
        <v>449</v>
      </c>
      <c r="E80" s="23" t="s">
        <v>254</v>
      </c>
      <c r="F80" s="12">
        <v>46042</v>
      </c>
      <c r="G80" s="13">
        <v>46378</v>
      </c>
      <c r="H80" s="21">
        <v>97472333</v>
      </c>
      <c r="I80" s="21">
        <v>8755000</v>
      </c>
      <c r="J80" s="5">
        <v>3210167</v>
      </c>
      <c r="K80" s="3">
        <f t="shared" si="6"/>
        <v>94262166</v>
      </c>
      <c r="L80" s="1">
        <f t="shared" si="7"/>
        <v>3.2934135268928078E-2</v>
      </c>
      <c r="M80" s="14">
        <v>0</v>
      </c>
      <c r="N80" s="2">
        <v>0</v>
      </c>
      <c r="O80" s="11"/>
    </row>
    <row r="81" spans="1:15" ht="46" customHeight="1" x14ac:dyDescent="0.2">
      <c r="A81" s="10" t="s">
        <v>33</v>
      </c>
      <c r="E81" s="23" t="s">
        <v>255</v>
      </c>
      <c r="F81" s="12">
        <v>46041</v>
      </c>
      <c r="G81" s="13">
        <v>46374</v>
      </c>
      <c r="H81" s="21">
        <v>36300000</v>
      </c>
      <c r="I81" s="21">
        <v>3300000</v>
      </c>
      <c r="J81" s="5">
        <v>1320000</v>
      </c>
      <c r="K81" s="3">
        <f t="shared" si="6"/>
        <v>34980000</v>
      </c>
      <c r="L81" s="1">
        <f t="shared" si="7"/>
        <v>3.6363636363636376E-2</v>
      </c>
      <c r="M81" s="14">
        <v>0</v>
      </c>
      <c r="N81" s="2">
        <v>0</v>
      </c>
      <c r="O81" s="11"/>
    </row>
    <row r="82" spans="1:15" ht="46" customHeight="1" x14ac:dyDescent="0.2">
      <c r="A82" s="10" t="s">
        <v>450</v>
      </c>
      <c r="E82" s="23" t="s">
        <v>256</v>
      </c>
      <c r="F82" s="12">
        <v>46042</v>
      </c>
      <c r="G82" s="13">
        <v>46386</v>
      </c>
      <c r="H82" s="21">
        <v>52684500</v>
      </c>
      <c r="I82" s="21">
        <v>4635000</v>
      </c>
      <c r="J82" s="5">
        <v>1699500</v>
      </c>
      <c r="K82" s="3">
        <f t="shared" si="6"/>
        <v>50985000</v>
      </c>
      <c r="L82" s="1">
        <f t="shared" si="7"/>
        <v>3.2258064516129004E-2</v>
      </c>
      <c r="M82" s="14">
        <v>0</v>
      </c>
      <c r="N82" s="2">
        <v>0</v>
      </c>
      <c r="O82" s="11"/>
    </row>
    <row r="83" spans="1:15" ht="46" customHeight="1" x14ac:dyDescent="0.2">
      <c r="A83" s="10" t="s">
        <v>451</v>
      </c>
      <c r="E83" s="23" t="s">
        <v>257</v>
      </c>
      <c r="F83" s="12">
        <v>46042</v>
      </c>
      <c r="G83" s="13">
        <v>46379</v>
      </c>
      <c r="H83" s="21">
        <v>86005000</v>
      </c>
      <c r="I83" s="21">
        <v>7725000</v>
      </c>
      <c r="J83" s="5">
        <v>2832500</v>
      </c>
      <c r="K83" s="3">
        <f t="shared" si="6"/>
        <v>83172500</v>
      </c>
      <c r="L83" s="1">
        <f t="shared" si="7"/>
        <v>3.2934131736526928E-2</v>
      </c>
      <c r="M83" s="14">
        <v>0</v>
      </c>
      <c r="N83" s="2">
        <v>0</v>
      </c>
      <c r="O83" s="11"/>
    </row>
    <row r="84" spans="1:15" ht="46" customHeight="1" x14ac:dyDescent="0.2">
      <c r="A84" s="10" t="s">
        <v>25</v>
      </c>
      <c r="E84" s="23" t="s">
        <v>258</v>
      </c>
      <c r="F84" s="12">
        <v>46044</v>
      </c>
      <c r="G84" s="13">
        <v>46374</v>
      </c>
      <c r="H84" s="21">
        <v>40417200</v>
      </c>
      <c r="I84" s="21">
        <v>3708000</v>
      </c>
      <c r="J84" s="5">
        <v>1112400</v>
      </c>
      <c r="K84" s="3">
        <f t="shared" si="6"/>
        <v>39304800</v>
      </c>
      <c r="L84" s="1">
        <f t="shared" si="7"/>
        <v>2.752293577981646E-2</v>
      </c>
      <c r="M84" s="14">
        <v>0</v>
      </c>
      <c r="N84" s="2">
        <v>0</v>
      </c>
      <c r="O84" s="11"/>
    </row>
    <row r="85" spans="1:15" ht="46" customHeight="1" x14ac:dyDescent="0.2">
      <c r="A85" s="10" t="s">
        <v>161</v>
      </c>
      <c r="E85" s="23" t="s">
        <v>259</v>
      </c>
      <c r="F85" s="12">
        <v>46042</v>
      </c>
      <c r="G85" s="13">
        <v>46372</v>
      </c>
      <c r="H85" s="21">
        <v>50521500</v>
      </c>
      <c r="I85" s="21">
        <v>4635000</v>
      </c>
      <c r="J85" s="5">
        <v>1699500</v>
      </c>
      <c r="K85" s="3">
        <f t="shared" si="6"/>
        <v>48822000</v>
      </c>
      <c r="L85" s="1">
        <f t="shared" si="7"/>
        <v>3.3639143730886834E-2</v>
      </c>
      <c r="M85" s="14">
        <v>0</v>
      </c>
      <c r="N85" s="2">
        <v>0</v>
      </c>
      <c r="O85" s="11"/>
    </row>
    <row r="86" spans="1:15" ht="46" customHeight="1" x14ac:dyDescent="0.2">
      <c r="A86" s="10" t="s">
        <v>91</v>
      </c>
      <c r="E86" s="23" t="s">
        <v>260</v>
      </c>
      <c r="F86" s="12">
        <v>46041</v>
      </c>
      <c r="G86" s="13">
        <v>46370</v>
      </c>
      <c r="H86" s="21">
        <v>72752333</v>
      </c>
      <c r="I86" s="21">
        <v>6695000</v>
      </c>
      <c r="J86" s="5">
        <v>2678000</v>
      </c>
      <c r="K86" s="3">
        <f t="shared" si="6"/>
        <v>70074333</v>
      </c>
      <c r="L86" s="1">
        <f t="shared" si="7"/>
        <v>3.6809816119573791E-2</v>
      </c>
      <c r="M86" s="14">
        <v>0</v>
      </c>
      <c r="N86" s="2">
        <v>0</v>
      </c>
      <c r="O86" s="11"/>
    </row>
    <row r="87" spans="1:15" ht="46" customHeight="1" x14ac:dyDescent="0.2">
      <c r="A87" s="10" t="s">
        <v>30</v>
      </c>
      <c r="E87" s="23" t="s">
        <v>261</v>
      </c>
      <c r="F87" s="12">
        <v>46041</v>
      </c>
      <c r="G87" s="13">
        <v>46387</v>
      </c>
      <c r="H87" s="21">
        <v>99807000</v>
      </c>
      <c r="I87" s="21">
        <v>8755000</v>
      </c>
      <c r="J87" s="5">
        <v>3502000</v>
      </c>
      <c r="K87" s="3">
        <f t="shared" si="6"/>
        <v>96305000</v>
      </c>
      <c r="L87" s="1">
        <f t="shared" si="7"/>
        <v>3.5087719298245612E-2</v>
      </c>
      <c r="M87" s="14">
        <v>0</v>
      </c>
      <c r="N87" s="2">
        <v>0</v>
      </c>
      <c r="O87" s="11"/>
    </row>
    <row r="88" spans="1:15" ht="46" customHeight="1" x14ac:dyDescent="0.2">
      <c r="A88" s="10" t="s">
        <v>57</v>
      </c>
      <c r="E88" s="23" t="s">
        <v>262</v>
      </c>
      <c r="F88" s="12">
        <v>46043</v>
      </c>
      <c r="G88" s="13">
        <v>46254</v>
      </c>
      <c r="H88" s="21">
        <v>36050000</v>
      </c>
      <c r="I88" s="21">
        <v>5150000</v>
      </c>
      <c r="J88" s="5">
        <v>1716667</v>
      </c>
      <c r="K88" s="3">
        <f t="shared" si="6"/>
        <v>34333333</v>
      </c>
      <c r="L88" s="1">
        <f t="shared" si="7"/>
        <v>4.7619056865464637E-2</v>
      </c>
      <c r="M88" s="14">
        <v>0</v>
      </c>
      <c r="N88" s="2">
        <v>0</v>
      </c>
      <c r="O88" s="11"/>
    </row>
    <row r="89" spans="1:15" ht="46" customHeight="1" x14ac:dyDescent="0.2">
      <c r="A89" s="10" t="s">
        <v>144</v>
      </c>
      <c r="E89" s="23" t="s">
        <v>263</v>
      </c>
      <c r="F89" s="12">
        <v>46042</v>
      </c>
      <c r="G89" s="13">
        <v>46379</v>
      </c>
      <c r="H89" s="21">
        <v>91738667</v>
      </c>
      <c r="I89" s="21">
        <v>8240000</v>
      </c>
      <c r="J89" s="5">
        <v>3021333</v>
      </c>
      <c r="K89" s="3">
        <f t="shared" si="6"/>
        <v>88717334</v>
      </c>
      <c r="L89" s="1">
        <f t="shared" si="7"/>
        <v>3.2934127983350825E-2</v>
      </c>
      <c r="M89" s="14">
        <v>0</v>
      </c>
      <c r="N89" s="2">
        <v>0</v>
      </c>
      <c r="O89" s="11"/>
    </row>
    <row r="90" spans="1:15" ht="46" customHeight="1" x14ac:dyDescent="0.2">
      <c r="A90" s="10" t="s">
        <v>452</v>
      </c>
      <c r="E90" s="23" t="s">
        <v>264</v>
      </c>
      <c r="F90" s="12">
        <v>46042</v>
      </c>
      <c r="G90" s="13">
        <v>46253</v>
      </c>
      <c r="H90" s="21">
        <v>28119000</v>
      </c>
      <c r="I90" s="21">
        <v>4017000</v>
      </c>
      <c r="J90" s="5">
        <v>1472900</v>
      </c>
      <c r="K90" s="3">
        <f t="shared" si="6"/>
        <v>26646100</v>
      </c>
      <c r="L90" s="1">
        <f t="shared" si="7"/>
        <v>5.2380952380952417E-2</v>
      </c>
      <c r="M90" s="14">
        <v>0</v>
      </c>
      <c r="N90" s="2">
        <v>0</v>
      </c>
      <c r="O90" s="11"/>
    </row>
    <row r="91" spans="1:15" ht="46" customHeight="1" x14ac:dyDescent="0.2">
      <c r="A91" s="10" t="s">
        <v>138</v>
      </c>
      <c r="E91" s="23" t="s">
        <v>265</v>
      </c>
      <c r="F91" s="12">
        <v>46041</v>
      </c>
      <c r="G91" s="13">
        <v>46374</v>
      </c>
      <c r="H91" s="21">
        <v>24926000</v>
      </c>
      <c r="I91" s="21">
        <v>2266000</v>
      </c>
      <c r="J91" s="5">
        <v>906400</v>
      </c>
      <c r="K91" s="3">
        <f t="shared" si="6"/>
        <v>24019600</v>
      </c>
      <c r="L91" s="1">
        <f t="shared" si="7"/>
        <v>3.6363636363636376E-2</v>
      </c>
      <c r="M91" s="14">
        <v>0</v>
      </c>
      <c r="N91" s="2">
        <v>0</v>
      </c>
      <c r="O91" s="11"/>
    </row>
    <row r="92" spans="1:15" ht="46" customHeight="1" x14ac:dyDescent="0.2">
      <c r="A92" s="10" t="s">
        <v>453</v>
      </c>
      <c r="E92" s="23" t="s">
        <v>266</v>
      </c>
      <c r="F92" s="12">
        <v>46042</v>
      </c>
      <c r="G92" s="13">
        <v>46371</v>
      </c>
      <c r="H92" s="21">
        <v>72752333</v>
      </c>
      <c r="I92" s="21">
        <v>6695000</v>
      </c>
      <c r="J92" s="5">
        <v>2454833</v>
      </c>
      <c r="K92" s="3">
        <f t="shared" si="6"/>
        <v>70297500</v>
      </c>
      <c r="L92" s="1">
        <f t="shared" si="7"/>
        <v>3.3742326861188054E-2</v>
      </c>
      <c r="M92" s="14">
        <v>0</v>
      </c>
      <c r="N92" s="2">
        <v>0</v>
      </c>
      <c r="O92" s="11"/>
    </row>
    <row r="93" spans="1:15" ht="46" customHeight="1" x14ac:dyDescent="0.2">
      <c r="A93" s="10" t="s">
        <v>110</v>
      </c>
      <c r="E93" s="23" t="s">
        <v>267</v>
      </c>
      <c r="F93" s="12">
        <v>46042</v>
      </c>
      <c r="G93" s="13">
        <v>46161</v>
      </c>
      <c r="H93" s="21">
        <v>14832000</v>
      </c>
      <c r="I93" s="21">
        <v>3708000</v>
      </c>
      <c r="J93" s="5">
        <v>0</v>
      </c>
      <c r="K93" s="3">
        <f t="shared" si="6"/>
        <v>14832000</v>
      </c>
      <c r="L93" s="1">
        <f t="shared" si="7"/>
        <v>0</v>
      </c>
      <c r="M93" s="14">
        <v>0</v>
      </c>
      <c r="N93" s="2">
        <v>0</v>
      </c>
      <c r="O93" s="11"/>
    </row>
    <row r="94" spans="1:15" ht="46" customHeight="1" x14ac:dyDescent="0.2">
      <c r="A94" s="10" t="s">
        <v>158</v>
      </c>
      <c r="E94" s="23" t="s">
        <v>268</v>
      </c>
      <c r="F94" s="12">
        <v>46041</v>
      </c>
      <c r="G94" s="13">
        <v>46251</v>
      </c>
      <c r="H94" s="21">
        <v>46641833</v>
      </c>
      <c r="I94" s="21">
        <v>6695000</v>
      </c>
      <c r="J94" s="5">
        <v>2678000</v>
      </c>
      <c r="K94" s="3">
        <f t="shared" si="6"/>
        <v>43963833</v>
      </c>
      <c r="L94" s="1">
        <f t="shared" si="7"/>
        <v>5.7416268352918243E-2</v>
      </c>
      <c r="M94" s="14">
        <v>0</v>
      </c>
      <c r="N94" s="2">
        <v>0</v>
      </c>
      <c r="O94" s="11"/>
    </row>
    <row r="95" spans="1:15" ht="46" customHeight="1" x14ac:dyDescent="0.2">
      <c r="A95" s="10" t="s">
        <v>58</v>
      </c>
      <c r="E95" s="23" t="s">
        <v>269</v>
      </c>
      <c r="F95" s="12">
        <v>46042</v>
      </c>
      <c r="G95" s="13">
        <v>46312</v>
      </c>
      <c r="H95" s="21">
        <v>50607333</v>
      </c>
      <c r="I95" s="21">
        <v>5665000</v>
      </c>
      <c r="J95" s="5">
        <v>2077167</v>
      </c>
      <c r="K95" s="3">
        <f t="shared" si="6"/>
        <v>48530166</v>
      </c>
      <c r="L95" s="1">
        <f t="shared" si="7"/>
        <v>4.1044782976411787E-2</v>
      </c>
      <c r="M95" s="14">
        <v>0</v>
      </c>
      <c r="N95" s="2">
        <v>0</v>
      </c>
      <c r="O95" s="11"/>
    </row>
    <row r="96" spans="1:15" ht="46" customHeight="1" x14ac:dyDescent="0.2">
      <c r="A96" s="10" t="s">
        <v>31</v>
      </c>
      <c r="E96" s="23" t="s">
        <v>270</v>
      </c>
      <c r="F96" s="12">
        <v>46043</v>
      </c>
      <c r="G96" s="13">
        <v>46380</v>
      </c>
      <c r="H96" s="21">
        <v>97472333</v>
      </c>
      <c r="I96" s="21">
        <v>8755000</v>
      </c>
      <c r="J96" s="5">
        <v>2918333</v>
      </c>
      <c r="K96" s="3">
        <f t="shared" si="6"/>
        <v>94554000</v>
      </c>
      <c r="L96" s="1">
        <f t="shared" si="7"/>
        <v>2.9940116443093689E-2</v>
      </c>
      <c r="M96" s="14">
        <v>0</v>
      </c>
      <c r="N96" s="2">
        <v>0</v>
      </c>
      <c r="O96" s="11"/>
    </row>
    <row r="97" spans="1:15" ht="46" customHeight="1" x14ac:dyDescent="0.2">
      <c r="A97" s="10" t="s">
        <v>454</v>
      </c>
      <c r="E97" s="23" t="s">
        <v>271</v>
      </c>
      <c r="F97" s="12">
        <v>46043</v>
      </c>
      <c r="G97" s="13">
        <v>46380</v>
      </c>
      <c r="H97" s="21">
        <v>97472333</v>
      </c>
      <c r="I97" s="21">
        <v>8755000</v>
      </c>
      <c r="J97" s="5">
        <v>2918333</v>
      </c>
      <c r="K97" s="3">
        <f t="shared" si="6"/>
        <v>94554000</v>
      </c>
      <c r="L97" s="1">
        <f t="shared" si="7"/>
        <v>2.9940116443093689E-2</v>
      </c>
      <c r="M97" s="14">
        <v>0</v>
      </c>
      <c r="N97" s="2">
        <v>0</v>
      </c>
      <c r="O97" s="11"/>
    </row>
    <row r="98" spans="1:15" ht="46" customHeight="1" x14ac:dyDescent="0.2">
      <c r="A98" s="10" t="s">
        <v>35</v>
      </c>
      <c r="E98" s="23" t="s">
        <v>272</v>
      </c>
      <c r="F98" s="12">
        <v>46043</v>
      </c>
      <c r="G98" s="13">
        <v>46373</v>
      </c>
      <c r="H98" s="21">
        <v>102165700</v>
      </c>
      <c r="I98" s="21">
        <v>9373000</v>
      </c>
      <c r="J98" s="5">
        <v>3124333</v>
      </c>
      <c r="K98" s="3">
        <f t="shared" si="6"/>
        <v>99041367</v>
      </c>
      <c r="L98" s="1">
        <f t="shared" si="7"/>
        <v>3.0581036492678071E-2</v>
      </c>
      <c r="M98" s="14">
        <v>0</v>
      </c>
      <c r="N98" s="2">
        <v>0</v>
      </c>
      <c r="O98" s="11"/>
    </row>
    <row r="99" spans="1:15" ht="46" customHeight="1" x14ac:dyDescent="0.2">
      <c r="A99" s="10" t="s">
        <v>22</v>
      </c>
      <c r="E99" s="23" t="s">
        <v>273</v>
      </c>
      <c r="F99" s="12">
        <v>46044</v>
      </c>
      <c r="G99" s="13">
        <v>46386</v>
      </c>
      <c r="H99" s="21">
        <v>98931500</v>
      </c>
      <c r="I99" s="21">
        <v>8755000</v>
      </c>
      <c r="J99" s="5">
        <v>2626500</v>
      </c>
      <c r="K99" s="3">
        <f t="shared" si="6"/>
        <v>96305000</v>
      </c>
      <c r="L99" s="1">
        <f t="shared" si="7"/>
        <v>2.6548672566371723E-2</v>
      </c>
      <c r="M99" s="14">
        <v>0</v>
      </c>
      <c r="N99" s="2">
        <v>0</v>
      </c>
      <c r="O99" s="11"/>
    </row>
    <row r="100" spans="1:15" ht="46" customHeight="1" x14ac:dyDescent="0.2">
      <c r="A100" s="10" t="s">
        <v>28</v>
      </c>
      <c r="E100" s="23" t="s">
        <v>274</v>
      </c>
      <c r="F100" s="12">
        <v>46044</v>
      </c>
      <c r="G100" s="13">
        <v>46374</v>
      </c>
      <c r="H100" s="21">
        <v>35970000</v>
      </c>
      <c r="I100" s="21">
        <v>3300000</v>
      </c>
      <c r="J100" s="5">
        <v>990000</v>
      </c>
      <c r="K100" s="3">
        <f t="shared" si="6"/>
        <v>34980000</v>
      </c>
      <c r="L100" s="1">
        <f t="shared" si="7"/>
        <v>2.752293577981646E-2</v>
      </c>
      <c r="M100" s="14">
        <v>0</v>
      </c>
      <c r="N100" s="2">
        <v>0</v>
      </c>
      <c r="O100" s="11"/>
    </row>
    <row r="101" spans="1:15" ht="46" customHeight="1" x14ac:dyDescent="0.2">
      <c r="A101" s="10" t="s">
        <v>111</v>
      </c>
      <c r="E101" s="23" t="s">
        <v>275</v>
      </c>
      <c r="F101" s="12">
        <v>46055</v>
      </c>
      <c r="G101" s="13">
        <v>46374</v>
      </c>
      <c r="H101" s="21">
        <v>35970000</v>
      </c>
      <c r="I101" s="21">
        <v>3300000</v>
      </c>
      <c r="J101" s="5">
        <v>0</v>
      </c>
      <c r="K101" s="3">
        <f t="shared" si="6"/>
        <v>35970000</v>
      </c>
      <c r="L101" s="1">
        <f t="shared" si="7"/>
        <v>0</v>
      </c>
      <c r="M101" s="14">
        <v>0</v>
      </c>
      <c r="N101" s="2">
        <v>0</v>
      </c>
      <c r="O101" s="11"/>
    </row>
    <row r="102" spans="1:15" ht="46" customHeight="1" x14ac:dyDescent="0.2">
      <c r="A102" s="10" t="s">
        <v>455</v>
      </c>
      <c r="E102" s="23" t="s">
        <v>276</v>
      </c>
      <c r="F102" s="12">
        <v>46046</v>
      </c>
      <c r="G102" s="13">
        <v>46374</v>
      </c>
      <c r="H102" s="21">
        <v>35970000</v>
      </c>
      <c r="I102" s="21">
        <v>3300000</v>
      </c>
      <c r="J102" s="5">
        <v>550000</v>
      </c>
      <c r="K102" s="3">
        <f t="shared" si="6"/>
        <v>35420000</v>
      </c>
      <c r="L102" s="1">
        <f t="shared" si="7"/>
        <v>1.5290519877675823E-2</v>
      </c>
      <c r="M102" s="14">
        <v>0</v>
      </c>
      <c r="N102" s="2">
        <v>0</v>
      </c>
      <c r="O102" s="11"/>
    </row>
    <row r="103" spans="1:15" ht="46" customHeight="1" x14ac:dyDescent="0.2">
      <c r="A103" s="10" t="s">
        <v>456</v>
      </c>
      <c r="E103" s="23" t="s">
        <v>277</v>
      </c>
      <c r="F103" s="12">
        <v>46043</v>
      </c>
      <c r="G103" s="13">
        <v>46364</v>
      </c>
      <c r="H103" s="21">
        <v>81885000</v>
      </c>
      <c r="I103" s="21">
        <v>7725000</v>
      </c>
      <c r="J103" s="5">
        <v>2575000</v>
      </c>
      <c r="K103" s="3">
        <f t="shared" si="6"/>
        <v>79310000</v>
      </c>
      <c r="L103" s="1">
        <f t="shared" si="7"/>
        <v>3.1446540880503138E-2</v>
      </c>
      <c r="M103" s="14">
        <v>0</v>
      </c>
      <c r="N103" s="2">
        <v>0</v>
      </c>
      <c r="O103" s="11"/>
    </row>
    <row r="104" spans="1:15" ht="46" customHeight="1" x14ac:dyDescent="0.2">
      <c r="A104" s="10" t="s">
        <v>20</v>
      </c>
      <c r="E104" s="23" t="s">
        <v>278</v>
      </c>
      <c r="F104" s="12">
        <v>46044</v>
      </c>
      <c r="G104" s="13">
        <v>46365</v>
      </c>
      <c r="H104" s="21">
        <v>99978667</v>
      </c>
      <c r="I104" s="21">
        <v>9373000</v>
      </c>
      <c r="J104" s="5">
        <v>3124333</v>
      </c>
      <c r="K104" s="3">
        <f t="shared" si="6"/>
        <v>96854334</v>
      </c>
      <c r="L104" s="1">
        <f t="shared" si="7"/>
        <v>3.1249996561766524E-2</v>
      </c>
      <c r="M104" s="14">
        <v>0</v>
      </c>
      <c r="N104" s="2">
        <v>0</v>
      </c>
      <c r="O104" s="11"/>
    </row>
    <row r="105" spans="1:15" ht="46" customHeight="1" x14ac:dyDescent="0.2">
      <c r="A105" s="10" t="s">
        <v>457</v>
      </c>
      <c r="E105" s="23" t="s">
        <v>279</v>
      </c>
      <c r="F105" s="12">
        <v>46043</v>
      </c>
      <c r="G105" s="13">
        <v>46379</v>
      </c>
      <c r="H105" s="21">
        <v>74314500</v>
      </c>
      <c r="I105" s="21">
        <v>6695000</v>
      </c>
      <c r="J105" s="5">
        <v>0</v>
      </c>
      <c r="K105" s="3">
        <f t="shared" si="6"/>
        <v>74314500</v>
      </c>
      <c r="L105" s="1">
        <f t="shared" si="7"/>
        <v>0</v>
      </c>
      <c r="M105" s="14">
        <v>0</v>
      </c>
      <c r="N105" s="2">
        <v>0</v>
      </c>
      <c r="O105" s="11"/>
    </row>
    <row r="106" spans="1:15" ht="46" customHeight="1" x14ac:dyDescent="0.2">
      <c r="A106" s="10" t="s">
        <v>458</v>
      </c>
      <c r="E106" s="23" t="s">
        <v>280</v>
      </c>
      <c r="F106" s="12">
        <v>46042</v>
      </c>
      <c r="G106" s="13">
        <v>46362</v>
      </c>
      <c r="H106" s="21">
        <v>70743833</v>
      </c>
      <c r="I106" s="21">
        <v>6695000</v>
      </c>
      <c r="J106" s="5">
        <v>2454833</v>
      </c>
      <c r="K106" s="3">
        <f t="shared" si="6"/>
        <v>68289000</v>
      </c>
      <c r="L106" s="1">
        <f t="shared" si="7"/>
        <v>3.4700310909079546E-2</v>
      </c>
      <c r="M106" s="14">
        <v>0</v>
      </c>
      <c r="N106" s="2">
        <v>0</v>
      </c>
      <c r="O106" s="11"/>
    </row>
    <row r="107" spans="1:15" ht="46" customHeight="1" x14ac:dyDescent="0.2">
      <c r="A107" s="10" t="s">
        <v>132</v>
      </c>
      <c r="E107" s="23" t="s">
        <v>281</v>
      </c>
      <c r="F107" s="12">
        <v>46043</v>
      </c>
      <c r="G107" s="13">
        <v>46254</v>
      </c>
      <c r="H107" s="21">
        <v>50470000</v>
      </c>
      <c r="I107" s="21">
        <v>7210000</v>
      </c>
      <c r="J107" s="5">
        <v>2403333</v>
      </c>
      <c r="K107" s="3">
        <f t="shared" si="6"/>
        <v>48066667</v>
      </c>
      <c r="L107" s="1">
        <f t="shared" si="7"/>
        <v>4.7619041014464014E-2</v>
      </c>
      <c r="M107" s="14">
        <v>0</v>
      </c>
      <c r="N107" s="2">
        <v>0</v>
      </c>
      <c r="O107" s="11"/>
    </row>
    <row r="108" spans="1:15" ht="46" customHeight="1" x14ac:dyDescent="0.2">
      <c r="A108" s="10" t="s">
        <v>59</v>
      </c>
      <c r="E108" s="23" t="s">
        <v>282</v>
      </c>
      <c r="F108" s="12">
        <v>46044</v>
      </c>
      <c r="G108" s="13">
        <v>46254</v>
      </c>
      <c r="H108" s="21">
        <v>25956000</v>
      </c>
      <c r="I108" s="21">
        <v>3708000</v>
      </c>
      <c r="J108" s="5">
        <v>1124000</v>
      </c>
      <c r="K108" s="3">
        <f t="shared" si="6"/>
        <v>24832000</v>
      </c>
      <c r="L108" s="1">
        <f t="shared" si="7"/>
        <v>4.3304053012790833E-2</v>
      </c>
      <c r="M108" s="14">
        <v>0</v>
      </c>
      <c r="N108" s="2">
        <v>0</v>
      </c>
      <c r="O108" s="11"/>
    </row>
    <row r="109" spans="1:15" ht="46" customHeight="1" x14ac:dyDescent="0.2">
      <c r="A109" s="10" t="s">
        <v>459</v>
      </c>
      <c r="E109" s="23" t="s">
        <v>283</v>
      </c>
      <c r="F109" s="12">
        <v>46044</v>
      </c>
      <c r="G109" s="13">
        <v>46381</v>
      </c>
      <c r="H109" s="21">
        <v>74314500</v>
      </c>
      <c r="I109" s="21">
        <v>6695000</v>
      </c>
      <c r="J109" s="5">
        <v>1785333</v>
      </c>
      <c r="K109" s="3">
        <f t="shared" si="6"/>
        <v>72529167</v>
      </c>
      <c r="L109" s="1">
        <f t="shared" si="7"/>
        <v>2.4024019538582686E-2</v>
      </c>
      <c r="M109" s="14">
        <v>0</v>
      </c>
      <c r="N109" s="2">
        <v>0</v>
      </c>
      <c r="O109" s="11"/>
    </row>
    <row r="110" spans="1:15" ht="46" customHeight="1" x14ac:dyDescent="0.2">
      <c r="A110" s="10" t="s">
        <v>460</v>
      </c>
      <c r="E110" s="23" t="s">
        <v>284</v>
      </c>
      <c r="F110" s="12">
        <v>46048</v>
      </c>
      <c r="G110" s="13">
        <v>46277</v>
      </c>
      <c r="H110" s="21">
        <v>50658833</v>
      </c>
      <c r="I110" s="21">
        <v>6695000</v>
      </c>
      <c r="J110" s="5">
        <v>1115833</v>
      </c>
      <c r="K110" s="3">
        <f t="shared" si="6"/>
        <v>49543000</v>
      </c>
      <c r="L110" s="1">
        <f t="shared" si="7"/>
        <v>2.2026425283030115E-2</v>
      </c>
      <c r="M110" s="14">
        <v>0</v>
      </c>
      <c r="N110" s="2">
        <v>0</v>
      </c>
      <c r="O110" s="11"/>
    </row>
    <row r="111" spans="1:15" ht="46" customHeight="1" x14ac:dyDescent="0.2">
      <c r="A111" s="10" t="s">
        <v>461</v>
      </c>
      <c r="E111" s="23" t="s">
        <v>285</v>
      </c>
      <c r="F111" s="12">
        <v>46045</v>
      </c>
      <c r="G111" s="13">
        <v>46235</v>
      </c>
      <c r="H111" s="21">
        <v>41955333</v>
      </c>
      <c r="I111" s="21">
        <v>6695000</v>
      </c>
      <c r="J111" s="5">
        <v>1562167</v>
      </c>
      <c r="K111" s="3">
        <f t="shared" si="6"/>
        <v>40393166</v>
      </c>
      <c r="L111" s="1">
        <f t="shared" si="7"/>
        <v>3.7234050793971796E-2</v>
      </c>
      <c r="M111" s="14">
        <v>0</v>
      </c>
      <c r="N111" s="2">
        <v>0</v>
      </c>
      <c r="O111" s="11"/>
    </row>
    <row r="112" spans="1:15" ht="46" customHeight="1" x14ac:dyDescent="0.2">
      <c r="A112" s="10" t="s">
        <v>173</v>
      </c>
      <c r="E112" s="23" t="s">
        <v>286</v>
      </c>
      <c r="F112" s="12">
        <v>46045</v>
      </c>
      <c r="G112" s="13">
        <v>46382</v>
      </c>
      <c r="H112" s="21">
        <v>104352733</v>
      </c>
      <c r="I112" s="21">
        <v>9373000</v>
      </c>
      <c r="J112" s="5">
        <v>2499467</v>
      </c>
      <c r="K112" s="3">
        <f t="shared" si="6"/>
        <v>101853266</v>
      </c>
      <c r="L112" s="1">
        <f t="shared" si="7"/>
        <v>2.3952099079187494E-2</v>
      </c>
      <c r="M112" s="14">
        <v>0</v>
      </c>
      <c r="N112" s="2">
        <v>0</v>
      </c>
      <c r="O112" s="11"/>
    </row>
    <row r="113" spans="1:15" ht="46" customHeight="1" x14ac:dyDescent="0.2">
      <c r="A113" s="10" t="s">
        <v>159</v>
      </c>
      <c r="E113" s="23" t="s">
        <v>287</v>
      </c>
      <c r="F113" s="12">
        <v>46044</v>
      </c>
      <c r="G113" s="13">
        <v>46203</v>
      </c>
      <c r="H113" s="21">
        <v>41337333</v>
      </c>
      <c r="I113" s="21">
        <v>7210000</v>
      </c>
      <c r="J113" s="5">
        <v>0</v>
      </c>
      <c r="K113" s="3">
        <f t="shared" si="6"/>
        <v>41337333</v>
      </c>
      <c r="L113" s="1">
        <f t="shared" si="7"/>
        <v>0</v>
      </c>
      <c r="M113" s="14">
        <v>0</v>
      </c>
      <c r="N113" s="2">
        <v>0</v>
      </c>
      <c r="O113" s="11"/>
    </row>
    <row r="114" spans="1:15" ht="46" customHeight="1" x14ac:dyDescent="0.2">
      <c r="A114" s="10" t="s">
        <v>149</v>
      </c>
      <c r="E114" s="23" t="s">
        <v>288</v>
      </c>
      <c r="F114" s="12">
        <v>46045</v>
      </c>
      <c r="G114" s="13">
        <v>46380</v>
      </c>
      <c r="H114" s="21">
        <v>41282400</v>
      </c>
      <c r="I114" s="21">
        <v>3708000</v>
      </c>
      <c r="J114" s="5">
        <v>988800</v>
      </c>
      <c r="K114" s="3">
        <f t="shared" si="6"/>
        <v>40293600</v>
      </c>
      <c r="L114" s="1">
        <f t="shared" si="7"/>
        <v>2.39520958083832E-2</v>
      </c>
      <c r="M114" s="14">
        <v>0</v>
      </c>
      <c r="N114" s="2">
        <v>0</v>
      </c>
      <c r="O114" s="11"/>
    </row>
    <row r="115" spans="1:15" ht="46" customHeight="1" x14ac:dyDescent="0.2">
      <c r="A115" s="10" t="s">
        <v>63</v>
      </c>
      <c r="E115" s="23" t="s">
        <v>289</v>
      </c>
      <c r="F115" s="12">
        <v>46055</v>
      </c>
      <c r="G115" s="13">
        <v>46264</v>
      </c>
      <c r="H115" s="21">
        <v>50229667</v>
      </c>
      <c r="I115" s="21">
        <v>7210000</v>
      </c>
      <c r="J115" s="5">
        <v>0</v>
      </c>
      <c r="K115" s="3">
        <f t="shared" si="6"/>
        <v>50229667</v>
      </c>
      <c r="L115" s="1">
        <f t="shared" si="7"/>
        <v>0</v>
      </c>
      <c r="M115" s="14">
        <v>0</v>
      </c>
      <c r="N115" s="2">
        <v>0</v>
      </c>
      <c r="O115" s="11"/>
    </row>
    <row r="116" spans="1:15" ht="46" customHeight="1" x14ac:dyDescent="0.2">
      <c r="A116" s="10" t="s">
        <v>56</v>
      </c>
      <c r="E116" s="23" t="s">
        <v>290</v>
      </c>
      <c r="F116" s="12">
        <v>46044</v>
      </c>
      <c r="G116" s="13">
        <v>46374</v>
      </c>
      <c r="H116" s="21">
        <v>95429500</v>
      </c>
      <c r="I116" s="21">
        <v>8755000</v>
      </c>
      <c r="J116" s="5">
        <v>2626500</v>
      </c>
      <c r="K116" s="3">
        <f t="shared" si="6"/>
        <v>92803000</v>
      </c>
      <c r="L116" s="1">
        <f t="shared" si="7"/>
        <v>2.752293577981646E-2</v>
      </c>
      <c r="M116" s="14">
        <v>0</v>
      </c>
      <c r="N116" s="2">
        <v>0</v>
      </c>
      <c r="O116" s="11"/>
    </row>
    <row r="117" spans="1:15" ht="46" customHeight="1" x14ac:dyDescent="0.2">
      <c r="A117" s="10" t="s">
        <v>178</v>
      </c>
      <c r="E117" s="23" t="s">
        <v>291</v>
      </c>
      <c r="F117" s="12">
        <v>46046</v>
      </c>
      <c r="G117" s="13">
        <v>46385</v>
      </c>
      <c r="H117" s="21">
        <v>63070333</v>
      </c>
      <c r="I117" s="21">
        <v>5665000</v>
      </c>
      <c r="J117" s="5">
        <v>944167</v>
      </c>
      <c r="K117" s="3">
        <f t="shared" si="6"/>
        <v>62126166</v>
      </c>
      <c r="L117" s="1">
        <f t="shared" si="7"/>
        <v>1.4970065244462871E-2</v>
      </c>
      <c r="M117" s="14">
        <v>0</v>
      </c>
      <c r="N117" s="2">
        <v>0</v>
      </c>
      <c r="O117" s="11"/>
    </row>
    <row r="118" spans="1:15" ht="46" customHeight="1" x14ac:dyDescent="0.2">
      <c r="A118" s="10" t="s">
        <v>462</v>
      </c>
      <c r="E118" s="23" t="s">
        <v>292</v>
      </c>
      <c r="F118" s="12">
        <v>46046</v>
      </c>
      <c r="G118" s="13">
        <v>46378</v>
      </c>
      <c r="H118" s="21">
        <v>78589000</v>
      </c>
      <c r="I118" s="21">
        <v>7210000</v>
      </c>
      <c r="J118" s="5">
        <v>1201667</v>
      </c>
      <c r="K118" s="3">
        <f t="shared" si="6"/>
        <v>77387333</v>
      </c>
      <c r="L118" s="1">
        <f t="shared" si="7"/>
        <v>1.529052411915155E-2</v>
      </c>
      <c r="M118" s="14">
        <v>0</v>
      </c>
      <c r="N118" s="2">
        <v>0</v>
      </c>
      <c r="O118" s="11"/>
    </row>
    <row r="119" spans="1:15" ht="46" customHeight="1" x14ac:dyDescent="0.2">
      <c r="A119" s="10" t="s">
        <v>176</v>
      </c>
      <c r="E119" s="23" t="s">
        <v>293</v>
      </c>
      <c r="F119" s="12">
        <v>46043</v>
      </c>
      <c r="G119" s="13">
        <v>46290</v>
      </c>
      <c r="H119" s="21">
        <v>37852500</v>
      </c>
      <c r="I119" s="21">
        <v>4635000</v>
      </c>
      <c r="J119" s="5">
        <v>1545000</v>
      </c>
      <c r="K119" s="3">
        <f t="shared" si="6"/>
        <v>36307500</v>
      </c>
      <c r="L119" s="1">
        <f t="shared" si="7"/>
        <v>4.081632653061229E-2</v>
      </c>
      <c r="M119" s="14">
        <v>0</v>
      </c>
      <c r="N119" s="2">
        <v>0</v>
      </c>
      <c r="O119" s="11"/>
    </row>
    <row r="120" spans="1:15" ht="46" customHeight="1" x14ac:dyDescent="0.2">
      <c r="A120" s="10" t="s">
        <v>463</v>
      </c>
      <c r="E120" s="23" t="s">
        <v>294</v>
      </c>
      <c r="F120" s="12">
        <v>46046</v>
      </c>
      <c r="G120" s="13">
        <v>46385</v>
      </c>
      <c r="H120" s="21">
        <v>86005000</v>
      </c>
      <c r="I120" s="21">
        <v>7725000</v>
      </c>
      <c r="J120" s="5">
        <v>0</v>
      </c>
      <c r="K120" s="3">
        <f t="shared" si="6"/>
        <v>86005000</v>
      </c>
      <c r="L120" s="1">
        <f t="shared" si="7"/>
        <v>0</v>
      </c>
      <c r="M120" s="14">
        <v>0</v>
      </c>
      <c r="N120" s="2">
        <v>0</v>
      </c>
      <c r="O120" s="11"/>
    </row>
    <row r="121" spans="1:15" ht="46" customHeight="1" x14ac:dyDescent="0.2">
      <c r="A121" s="10" t="s">
        <v>92</v>
      </c>
      <c r="E121" s="23" t="s">
        <v>295</v>
      </c>
      <c r="F121" s="12">
        <v>46045</v>
      </c>
      <c r="G121" s="13">
        <v>46387</v>
      </c>
      <c r="H121" s="21">
        <v>93386667</v>
      </c>
      <c r="I121" s="21">
        <v>8240000</v>
      </c>
      <c r="J121" s="5">
        <v>2197333</v>
      </c>
      <c r="K121" s="3">
        <f t="shared" si="6"/>
        <v>91189334</v>
      </c>
      <c r="L121" s="1">
        <f t="shared" si="7"/>
        <v>2.3529408111331307E-2</v>
      </c>
      <c r="M121" s="14">
        <v>0</v>
      </c>
      <c r="N121" s="2">
        <v>0</v>
      </c>
      <c r="O121" s="11"/>
    </row>
    <row r="122" spans="1:15" ht="46" customHeight="1" x14ac:dyDescent="0.2">
      <c r="A122" s="10" t="s">
        <v>86</v>
      </c>
      <c r="E122" s="23" t="s">
        <v>296</v>
      </c>
      <c r="F122" s="12">
        <v>46055</v>
      </c>
      <c r="G122" s="13">
        <v>46266</v>
      </c>
      <c r="H122" s="21">
        <v>50229667</v>
      </c>
      <c r="I122" s="21">
        <v>7210000</v>
      </c>
      <c r="J122" s="5">
        <v>0</v>
      </c>
      <c r="K122" s="3">
        <f t="shared" si="6"/>
        <v>50229667</v>
      </c>
      <c r="L122" s="1">
        <f t="shared" si="7"/>
        <v>0</v>
      </c>
      <c r="M122" s="14">
        <v>0</v>
      </c>
      <c r="N122" s="2">
        <v>0</v>
      </c>
      <c r="O122" s="11"/>
    </row>
    <row r="123" spans="1:15" ht="46" customHeight="1" x14ac:dyDescent="0.2">
      <c r="A123" s="10" t="s">
        <v>464</v>
      </c>
      <c r="E123" s="23" t="s">
        <v>297</v>
      </c>
      <c r="F123" s="12">
        <v>46045</v>
      </c>
      <c r="G123" s="13">
        <v>46363</v>
      </c>
      <c r="H123" s="21">
        <v>75945333</v>
      </c>
      <c r="I123" s="21">
        <v>7210000</v>
      </c>
      <c r="J123" s="5">
        <v>1992667</v>
      </c>
      <c r="K123" s="3">
        <f t="shared" si="6"/>
        <v>73952666</v>
      </c>
      <c r="L123" s="1">
        <f t="shared" si="7"/>
        <v>2.623817582049448E-2</v>
      </c>
      <c r="M123" s="14">
        <v>0</v>
      </c>
      <c r="N123" s="2">
        <v>0</v>
      </c>
      <c r="O123" s="11"/>
    </row>
    <row r="124" spans="1:15" ht="46" customHeight="1" x14ac:dyDescent="0.2">
      <c r="A124" s="10" t="s">
        <v>123</v>
      </c>
      <c r="E124" s="23" t="s">
        <v>298</v>
      </c>
      <c r="F124" s="12">
        <v>46049</v>
      </c>
      <c r="G124" s="13">
        <v>46383</v>
      </c>
      <c r="H124" s="21">
        <v>23225167</v>
      </c>
      <c r="I124" s="21">
        <v>2105000</v>
      </c>
      <c r="J124" s="5">
        <v>280667</v>
      </c>
      <c r="K124" s="3">
        <f t="shared" si="6"/>
        <v>22944500</v>
      </c>
      <c r="L124" s="1">
        <f t="shared" si="7"/>
        <v>1.2084606323821023E-2</v>
      </c>
      <c r="M124" s="14">
        <v>0</v>
      </c>
      <c r="N124" s="2">
        <v>0</v>
      </c>
      <c r="O124" s="11"/>
    </row>
    <row r="125" spans="1:15" ht="46" customHeight="1" x14ac:dyDescent="0.2">
      <c r="A125" s="10" t="s">
        <v>74</v>
      </c>
      <c r="E125" s="23" t="s">
        <v>299</v>
      </c>
      <c r="F125" s="12">
        <v>46045</v>
      </c>
      <c r="G125" s="13">
        <v>46378</v>
      </c>
      <c r="H125" s="21">
        <v>47019500</v>
      </c>
      <c r="I125" s="21">
        <v>4274500</v>
      </c>
      <c r="J125" s="5">
        <v>1139867</v>
      </c>
      <c r="K125" s="3">
        <f t="shared" si="6"/>
        <v>45879633</v>
      </c>
      <c r="L125" s="1">
        <f t="shared" si="7"/>
        <v>2.424243133168158E-2</v>
      </c>
      <c r="M125" s="14">
        <v>0</v>
      </c>
      <c r="N125" s="2">
        <v>0</v>
      </c>
      <c r="O125" s="11"/>
    </row>
    <row r="126" spans="1:15" ht="46" customHeight="1" x14ac:dyDescent="0.2">
      <c r="A126" s="10" t="s">
        <v>465</v>
      </c>
      <c r="E126" s="23" t="s">
        <v>300</v>
      </c>
      <c r="F126" s="12">
        <v>46044</v>
      </c>
      <c r="G126" s="13">
        <v>46374</v>
      </c>
      <c r="H126" s="21">
        <v>67362000</v>
      </c>
      <c r="I126" s="21">
        <v>6180000</v>
      </c>
      <c r="J126" s="5">
        <v>1854000</v>
      </c>
      <c r="K126" s="3">
        <f t="shared" si="6"/>
        <v>65508000</v>
      </c>
      <c r="L126" s="1">
        <f t="shared" si="7"/>
        <v>2.752293577981646E-2</v>
      </c>
      <c r="M126" s="14">
        <v>0</v>
      </c>
      <c r="N126" s="2">
        <v>0</v>
      </c>
      <c r="O126" s="11"/>
    </row>
    <row r="127" spans="1:15" ht="46" customHeight="1" x14ac:dyDescent="0.2">
      <c r="A127" s="10" t="s">
        <v>466</v>
      </c>
      <c r="E127" s="23" t="s">
        <v>301</v>
      </c>
      <c r="F127" s="12">
        <v>46044</v>
      </c>
      <c r="G127" s="13">
        <v>46363</v>
      </c>
      <c r="H127" s="21">
        <v>65096000</v>
      </c>
      <c r="I127" s="21">
        <v>6180000</v>
      </c>
      <c r="J127" s="5">
        <v>1854000</v>
      </c>
      <c r="K127" s="3">
        <f t="shared" si="6"/>
        <v>63242000</v>
      </c>
      <c r="L127" s="1">
        <f t="shared" si="7"/>
        <v>2.8481012658227889E-2</v>
      </c>
      <c r="M127" s="14">
        <v>0</v>
      </c>
      <c r="N127" s="2">
        <v>0</v>
      </c>
      <c r="O127" s="11"/>
    </row>
    <row r="128" spans="1:15" ht="46" customHeight="1" x14ac:dyDescent="0.2">
      <c r="A128" s="10" t="s">
        <v>152</v>
      </c>
      <c r="E128" s="23" t="s">
        <v>302</v>
      </c>
      <c r="F128" s="12">
        <v>46046</v>
      </c>
      <c r="G128" s="13">
        <v>46368</v>
      </c>
      <c r="H128" s="21">
        <v>76185667</v>
      </c>
      <c r="I128" s="21">
        <v>7210000</v>
      </c>
      <c r="J128" s="5">
        <v>1201667</v>
      </c>
      <c r="K128" s="3">
        <f t="shared" si="6"/>
        <v>74984000</v>
      </c>
      <c r="L128" s="1">
        <f t="shared" si="7"/>
        <v>1.5772874968726036E-2</v>
      </c>
      <c r="M128" s="14">
        <v>0</v>
      </c>
      <c r="N128" s="2">
        <v>0</v>
      </c>
      <c r="O128" s="11"/>
    </row>
    <row r="129" spans="1:15" ht="46" customHeight="1" x14ac:dyDescent="0.2">
      <c r="A129" s="10" t="s">
        <v>467</v>
      </c>
      <c r="E129" s="23" t="s">
        <v>303</v>
      </c>
      <c r="F129" s="12">
        <v>46048</v>
      </c>
      <c r="G129" s="13">
        <v>46385</v>
      </c>
      <c r="H129" s="21">
        <v>74537667</v>
      </c>
      <c r="I129" s="21">
        <v>6695000</v>
      </c>
      <c r="J129" s="5">
        <v>1115833</v>
      </c>
      <c r="K129" s="3">
        <f t="shared" si="6"/>
        <v>73421834</v>
      </c>
      <c r="L129" s="1">
        <f t="shared" si="7"/>
        <v>1.4970055341281374E-2</v>
      </c>
      <c r="M129" s="14">
        <v>0</v>
      </c>
      <c r="N129" s="2">
        <v>0</v>
      </c>
      <c r="O129" s="11"/>
    </row>
    <row r="130" spans="1:15" ht="46" customHeight="1" x14ac:dyDescent="0.2">
      <c r="A130" s="10" t="s">
        <v>95</v>
      </c>
      <c r="E130" s="23" t="s">
        <v>304</v>
      </c>
      <c r="F130" s="12">
        <v>46044</v>
      </c>
      <c r="G130" s="13">
        <v>46373</v>
      </c>
      <c r="H130" s="21">
        <v>111926666</v>
      </c>
      <c r="I130" s="21">
        <v>10300000</v>
      </c>
      <c r="J130" s="5">
        <v>3090000</v>
      </c>
      <c r="K130" s="3">
        <f t="shared" si="6"/>
        <v>108836666</v>
      </c>
      <c r="L130" s="1">
        <f t="shared" si="7"/>
        <v>2.7607362127627377E-2</v>
      </c>
      <c r="M130" s="14">
        <v>0</v>
      </c>
      <c r="N130" s="2">
        <v>0</v>
      </c>
      <c r="O130" s="11"/>
    </row>
    <row r="131" spans="1:15" ht="46" customHeight="1" x14ac:dyDescent="0.2">
      <c r="A131" s="10" t="s">
        <v>102</v>
      </c>
      <c r="E131" s="23" t="s">
        <v>305</v>
      </c>
      <c r="F131" s="12">
        <v>46045</v>
      </c>
      <c r="G131" s="13">
        <v>46359</v>
      </c>
      <c r="H131" s="21">
        <v>64066000</v>
      </c>
      <c r="I131" s="21">
        <v>6180000</v>
      </c>
      <c r="J131" s="5">
        <v>1648000</v>
      </c>
      <c r="K131" s="3">
        <f t="shared" si="6"/>
        <v>62418000</v>
      </c>
      <c r="L131" s="1">
        <f t="shared" si="7"/>
        <v>2.5723472668810254E-2</v>
      </c>
      <c r="M131" s="14">
        <v>0</v>
      </c>
      <c r="N131" s="2">
        <v>0</v>
      </c>
      <c r="O131" s="11"/>
    </row>
    <row r="132" spans="1:15" ht="46" customHeight="1" x14ac:dyDescent="0.2">
      <c r="A132" s="10" t="s">
        <v>468</v>
      </c>
      <c r="E132" s="23" t="s">
        <v>306</v>
      </c>
      <c r="F132" s="12">
        <v>46045</v>
      </c>
      <c r="G132" s="13">
        <v>46205</v>
      </c>
      <c r="H132" s="21">
        <v>30213333</v>
      </c>
      <c r="I132" s="21">
        <v>5665000</v>
      </c>
      <c r="J132" s="5">
        <v>0</v>
      </c>
      <c r="K132" s="3">
        <f t="shared" si="6"/>
        <v>30213333</v>
      </c>
      <c r="L132" s="1">
        <f t="shared" si="7"/>
        <v>0</v>
      </c>
      <c r="M132" s="14">
        <v>0</v>
      </c>
      <c r="N132" s="2">
        <v>0</v>
      </c>
      <c r="O132" s="11"/>
    </row>
    <row r="133" spans="1:15" ht="46" customHeight="1" x14ac:dyDescent="0.2">
      <c r="A133" s="10" t="s">
        <v>469</v>
      </c>
      <c r="E133" s="23" t="s">
        <v>307</v>
      </c>
      <c r="F133" s="12">
        <v>46045</v>
      </c>
      <c r="G133" s="13">
        <v>46381</v>
      </c>
      <c r="H133" s="21">
        <v>74314500</v>
      </c>
      <c r="I133" s="21">
        <v>6695000</v>
      </c>
      <c r="J133" s="5">
        <v>1562167</v>
      </c>
      <c r="K133" s="3">
        <f t="shared" si="6"/>
        <v>72752333</v>
      </c>
      <c r="L133" s="1">
        <f t="shared" si="7"/>
        <v>2.1021025506462454E-2</v>
      </c>
      <c r="M133" s="14">
        <v>0</v>
      </c>
      <c r="N133" s="2">
        <v>0</v>
      </c>
      <c r="O133" s="11"/>
    </row>
    <row r="134" spans="1:15" ht="46" customHeight="1" x14ac:dyDescent="0.2">
      <c r="A134" s="10" t="s">
        <v>143</v>
      </c>
      <c r="E134" s="23" t="s">
        <v>308</v>
      </c>
      <c r="F134" s="12">
        <v>46045</v>
      </c>
      <c r="G134" s="13">
        <v>46382</v>
      </c>
      <c r="H134" s="21">
        <v>80271333</v>
      </c>
      <c r="I134" s="21">
        <v>7210000</v>
      </c>
      <c r="J134" s="5">
        <v>1922667</v>
      </c>
      <c r="K134" s="3">
        <f t="shared" si="6"/>
        <v>78348666</v>
      </c>
      <c r="L134" s="1">
        <f t="shared" si="7"/>
        <v>2.3952100060428805E-2</v>
      </c>
      <c r="M134" s="14">
        <v>0</v>
      </c>
      <c r="N134" s="2">
        <v>0</v>
      </c>
      <c r="O134" s="11"/>
    </row>
    <row r="135" spans="1:15" ht="46" customHeight="1" x14ac:dyDescent="0.2">
      <c r="A135" s="10" t="s">
        <v>470</v>
      </c>
      <c r="E135" s="23" t="s">
        <v>309</v>
      </c>
      <c r="F135" s="12">
        <v>46045</v>
      </c>
      <c r="G135" s="13">
        <v>46378</v>
      </c>
      <c r="H135" s="21">
        <v>35970000</v>
      </c>
      <c r="I135" s="21">
        <v>3300000</v>
      </c>
      <c r="J135" s="5">
        <v>550000</v>
      </c>
      <c r="K135" s="3">
        <f t="shared" si="6"/>
        <v>35420000</v>
      </c>
      <c r="L135" s="1">
        <f t="shared" si="7"/>
        <v>1.5290519877675823E-2</v>
      </c>
      <c r="M135" s="14">
        <v>0</v>
      </c>
      <c r="N135" s="2">
        <v>0</v>
      </c>
      <c r="O135" s="11"/>
    </row>
    <row r="136" spans="1:15" ht="46" customHeight="1" x14ac:dyDescent="0.2">
      <c r="A136" s="10" t="s">
        <v>471</v>
      </c>
      <c r="E136" s="23" t="s">
        <v>310</v>
      </c>
      <c r="F136" s="12">
        <v>46046</v>
      </c>
      <c r="G136" s="13">
        <v>46256</v>
      </c>
      <c r="H136" s="21">
        <v>25832400</v>
      </c>
      <c r="I136" s="21">
        <v>3708000</v>
      </c>
      <c r="J136" s="5">
        <v>865200</v>
      </c>
      <c r="K136" s="3">
        <f t="shared" si="6"/>
        <v>24967200</v>
      </c>
      <c r="L136" s="1">
        <f t="shared" si="7"/>
        <v>3.349282296650713E-2</v>
      </c>
      <c r="M136" s="14">
        <v>0</v>
      </c>
      <c r="N136" s="2">
        <v>0</v>
      </c>
      <c r="O136" s="11"/>
    </row>
    <row r="137" spans="1:15" ht="46" customHeight="1" x14ac:dyDescent="0.2">
      <c r="A137" s="10" t="s">
        <v>186</v>
      </c>
      <c r="E137" s="23" t="s">
        <v>311</v>
      </c>
      <c r="F137" s="12">
        <v>46045</v>
      </c>
      <c r="G137" s="13">
        <v>46365</v>
      </c>
      <c r="H137" s="21">
        <v>34980000</v>
      </c>
      <c r="I137" s="21">
        <v>3300000</v>
      </c>
      <c r="J137" s="5">
        <v>880000</v>
      </c>
      <c r="K137" s="3">
        <f t="shared" si="6"/>
        <v>34100000</v>
      </c>
      <c r="L137" s="1">
        <f t="shared" si="7"/>
        <v>2.515723270440251E-2</v>
      </c>
      <c r="M137" s="14">
        <v>0</v>
      </c>
      <c r="N137" s="2">
        <v>0</v>
      </c>
      <c r="O137" s="11"/>
    </row>
    <row r="138" spans="1:15" ht="46" customHeight="1" x14ac:dyDescent="0.2">
      <c r="A138" s="10" t="s">
        <v>60</v>
      </c>
      <c r="E138" s="23" t="s">
        <v>312</v>
      </c>
      <c r="F138" s="12">
        <v>46055</v>
      </c>
      <c r="G138" s="13">
        <v>46375</v>
      </c>
      <c r="H138" s="21">
        <v>54418333</v>
      </c>
      <c r="I138" s="21">
        <v>5150000</v>
      </c>
      <c r="J138" s="5">
        <v>0</v>
      </c>
      <c r="K138" s="3">
        <f t="shared" si="6"/>
        <v>54418333</v>
      </c>
      <c r="L138" s="1">
        <f t="shared" si="7"/>
        <v>0</v>
      </c>
      <c r="M138" s="14">
        <v>0</v>
      </c>
      <c r="N138" s="2">
        <v>0</v>
      </c>
      <c r="O138" s="11"/>
    </row>
    <row r="139" spans="1:15" ht="46" customHeight="1" x14ac:dyDescent="0.2">
      <c r="A139" s="10" t="s">
        <v>109</v>
      </c>
      <c r="E139" s="23" t="s">
        <v>313</v>
      </c>
      <c r="F139" s="12">
        <v>46045</v>
      </c>
      <c r="G139" s="13">
        <v>46164</v>
      </c>
      <c r="H139" s="21">
        <v>22660000</v>
      </c>
      <c r="I139" s="21">
        <v>5665000</v>
      </c>
      <c r="J139" s="5">
        <v>1510667</v>
      </c>
      <c r="K139" s="3">
        <f t="shared" si="6"/>
        <v>21149333</v>
      </c>
      <c r="L139" s="1">
        <f t="shared" si="7"/>
        <v>6.6666681376875592E-2</v>
      </c>
      <c r="M139" s="14">
        <v>0</v>
      </c>
      <c r="N139" s="2">
        <v>0</v>
      </c>
      <c r="O139" s="11"/>
    </row>
    <row r="140" spans="1:15" ht="46" customHeight="1" x14ac:dyDescent="0.2">
      <c r="A140" s="10" t="s">
        <v>84</v>
      </c>
      <c r="E140" s="23" t="s">
        <v>314</v>
      </c>
      <c r="F140" s="12">
        <v>46045</v>
      </c>
      <c r="G140" s="13">
        <v>46387</v>
      </c>
      <c r="H140" s="21">
        <v>75653500</v>
      </c>
      <c r="I140" s="21">
        <v>6695000</v>
      </c>
      <c r="J140" s="5">
        <v>1785333</v>
      </c>
      <c r="K140" s="3">
        <f t="shared" si="6"/>
        <v>73868167</v>
      </c>
      <c r="L140" s="1">
        <f t="shared" si="7"/>
        <v>2.3598815652943972E-2</v>
      </c>
      <c r="M140" s="14">
        <v>0</v>
      </c>
      <c r="N140" s="2">
        <v>0</v>
      </c>
      <c r="O140" s="11"/>
    </row>
    <row r="141" spans="1:15" ht="46" customHeight="1" x14ac:dyDescent="0.2">
      <c r="A141" s="10" t="s">
        <v>112</v>
      </c>
      <c r="E141" s="23" t="s">
        <v>315</v>
      </c>
      <c r="F141" s="12">
        <v>46050</v>
      </c>
      <c r="G141" s="13">
        <v>46386</v>
      </c>
      <c r="H141" s="21">
        <v>37180000</v>
      </c>
      <c r="I141" s="21">
        <v>3300000</v>
      </c>
      <c r="J141" s="5">
        <v>440000</v>
      </c>
      <c r="K141" s="3">
        <f t="shared" si="6"/>
        <v>36740000</v>
      </c>
      <c r="L141" s="1">
        <f t="shared" si="7"/>
        <v>1.1834319526627168E-2</v>
      </c>
      <c r="M141" s="14">
        <v>0</v>
      </c>
      <c r="N141" s="2">
        <v>0</v>
      </c>
      <c r="O141" s="11"/>
    </row>
    <row r="142" spans="1:15" ht="46" customHeight="1" x14ac:dyDescent="0.2">
      <c r="A142" s="10" t="s">
        <v>472</v>
      </c>
      <c r="E142" s="23" t="s">
        <v>316</v>
      </c>
      <c r="F142" s="12">
        <v>46045</v>
      </c>
      <c r="G142" s="13">
        <v>46374</v>
      </c>
      <c r="H142" s="21">
        <v>46449567</v>
      </c>
      <c r="I142" s="21">
        <v>4274500</v>
      </c>
      <c r="J142" s="5">
        <v>1139867</v>
      </c>
      <c r="K142" s="3">
        <f t="shared" ref="K142:K205" si="8">H142-J142</f>
        <v>45309700</v>
      </c>
      <c r="L142" s="1">
        <f t="shared" ref="L142:L205" si="9">1-(K142/H142)</f>
        <v>2.453988430075138E-2</v>
      </c>
      <c r="M142" s="14">
        <v>0</v>
      </c>
      <c r="N142" s="2">
        <v>0</v>
      </c>
      <c r="O142" s="11"/>
    </row>
    <row r="143" spans="1:15" ht="46" customHeight="1" x14ac:dyDescent="0.2">
      <c r="A143" s="10" t="s">
        <v>473</v>
      </c>
      <c r="E143" s="23" t="s">
        <v>317</v>
      </c>
      <c r="F143" s="12">
        <v>46045</v>
      </c>
      <c r="G143" s="13">
        <v>46374</v>
      </c>
      <c r="H143" s="21">
        <v>61559667</v>
      </c>
      <c r="I143" s="21">
        <v>5665000</v>
      </c>
      <c r="J143" s="5">
        <v>1510667</v>
      </c>
      <c r="K143" s="3">
        <f t="shared" si="8"/>
        <v>60049000</v>
      </c>
      <c r="L143" s="1">
        <f t="shared" si="9"/>
        <v>2.4539882582535699E-2</v>
      </c>
      <c r="M143" s="14">
        <v>0</v>
      </c>
      <c r="N143" s="2">
        <v>0</v>
      </c>
      <c r="O143" s="11"/>
    </row>
    <row r="144" spans="1:15" ht="46" customHeight="1" x14ac:dyDescent="0.2">
      <c r="A144" s="10" t="s">
        <v>474</v>
      </c>
      <c r="E144" s="23" t="s">
        <v>318</v>
      </c>
      <c r="F144" s="12">
        <v>46045</v>
      </c>
      <c r="G144" s="13">
        <v>46360</v>
      </c>
      <c r="H144" s="21">
        <v>107120000</v>
      </c>
      <c r="I144" s="21">
        <v>10300000</v>
      </c>
      <c r="J144" s="5">
        <v>2746667</v>
      </c>
      <c r="K144" s="3">
        <f t="shared" si="8"/>
        <v>104373333</v>
      </c>
      <c r="L144" s="1">
        <f t="shared" si="9"/>
        <v>2.564102875280061E-2</v>
      </c>
      <c r="M144" s="14">
        <v>0</v>
      </c>
      <c r="N144" s="2">
        <v>0</v>
      </c>
      <c r="O144" s="11"/>
    </row>
    <row r="145" spans="1:15" ht="46" customHeight="1" x14ac:dyDescent="0.2">
      <c r="A145" s="10" t="s">
        <v>113</v>
      </c>
      <c r="E145" s="23" t="s">
        <v>319</v>
      </c>
      <c r="F145" s="12">
        <v>46046</v>
      </c>
      <c r="G145" s="13">
        <v>46365</v>
      </c>
      <c r="H145" s="21">
        <v>38810400</v>
      </c>
      <c r="I145" s="21">
        <v>3708000</v>
      </c>
      <c r="J145" s="5">
        <v>618000</v>
      </c>
      <c r="K145" s="3">
        <f t="shared" si="8"/>
        <v>38192400</v>
      </c>
      <c r="L145" s="1">
        <f t="shared" si="9"/>
        <v>1.5923566878980888E-2</v>
      </c>
      <c r="M145" s="14">
        <v>0</v>
      </c>
      <c r="N145" s="2">
        <v>0</v>
      </c>
      <c r="O145" s="11"/>
    </row>
    <row r="146" spans="1:15" ht="46" customHeight="1" x14ac:dyDescent="0.2">
      <c r="A146" s="10" t="s">
        <v>475</v>
      </c>
      <c r="E146" s="23" t="s">
        <v>320</v>
      </c>
      <c r="F146" s="12">
        <v>46048</v>
      </c>
      <c r="G146" s="13">
        <v>46385</v>
      </c>
      <c r="H146" s="21">
        <v>36740000</v>
      </c>
      <c r="I146" s="21">
        <v>3300000</v>
      </c>
      <c r="J146" s="5">
        <v>550000</v>
      </c>
      <c r="K146" s="3">
        <f t="shared" si="8"/>
        <v>36190000</v>
      </c>
      <c r="L146" s="1">
        <f t="shared" si="9"/>
        <v>1.4970059880239472E-2</v>
      </c>
      <c r="M146" s="14">
        <v>0</v>
      </c>
      <c r="N146" s="2">
        <v>0</v>
      </c>
      <c r="O146" s="11"/>
    </row>
    <row r="147" spans="1:15" ht="46" customHeight="1" x14ac:dyDescent="0.2">
      <c r="A147" s="10" t="s">
        <v>476</v>
      </c>
      <c r="E147" s="23" t="s">
        <v>321</v>
      </c>
      <c r="F147" s="12">
        <v>46048</v>
      </c>
      <c r="G147" s="13">
        <v>46227</v>
      </c>
      <c r="H147" s="21">
        <v>39946833</v>
      </c>
      <c r="I147" s="21">
        <v>6695000</v>
      </c>
      <c r="J147" s="5">
        <v>1115833</v>
      </c>
      <c r="K147" s="3">
        <f t="shared" si="8"/>
        <v>38831000</v>
      </c>
      <c r="L147" s="1">
        <f t="shared" si="9"/>
        <v>2.7932952782514731E-2</v>
      </c>
      <c r="M147" s="14">
        <v>0</v>
      </c>
      <c r="N147" s="2">
        <v>0</v>
      </c>
      <c r="O147" s="11"/>
    </row>
    <row r="148" spans="1:15" ht="46" customHeight="1" x14ac:dyDescent="0.2">
      <c r="A148" s="10" t="s">
        <v>477</v>
      </c>
      <c r="E148" s="23" t="s">
        <v>322</v>
      </c>
      <c r="F148" s="12">
        <v>46048</v>
      </c>
      <c r="G148" s="13">
        <v>46385</v>
      </c>
      <c r="H148" s="21">
        <v>80271333</v>
      </c>
      <c r="I148" s="21">
        <v>7210000</v>
      </c>
      <c r="J148" s="5">
        <v>1021667</v>
      </c>
      <c r="K148" s="3">
        <f t="shared" si="8"/>
        <v>79249666</v>
      </c>
      <c r="L148" s="1">
        <f t="shared" si="9"/>
        <v>1.2727669540507081E-2</v>
      </c>
      <c r="M148" s="14">
        <v>0</v>
      </c>
      <c r="N148" s="2">
        <v>0</v>
      </c>
      <c r="O148" s="11"/>
    </row>
    <row r="149" spans="1:15" ht="46" customHeight="1" x14ac:dyDescent="0.2">
      <c r="A149" s="10" t="s">
        <v>478</v>
      </c>
      <c r="E149" s="23" t="s">
        <v>323</v>
      </c>
      <c r="F149" s="12">
        <v>46048</v>
      </c>
      <c r="G149" s="13">
        <v>46307</v>
      </c>
      <c r="H149" s="21">
        <v>70589333</v>
      </c>
      <c r="I149" s="21">
        <v>8240000</v>
      </c>
      <c r="J149" s="5">
        <v>1373333</v>
      </c>
      <c r="K149" s="3">
        <f t="shared" si="8"/>
        <v>69216000</v>
      </c>
      <c r="L149" s="1">
        <f t="shared" si="9"/>
        <v>1.9455248288009708E-2</v>
      </c>
      <c r="M149" s="14">
        <v>0</v>
      </c>
      <c r="N149" s="2">
        <v>0</v>
      </c>
      <c r="O149" s="11"/>
    </row>
    <row r="150" spans="1:15" ht="46" customHeight="1" x14ac:dyDescent="0.2">
      <c r="A150" s="10" t="s">
        <v>479</v>
      </c>
      <c r="E150" s="23" t="s">
        <v>324</v>
      </c>
      <c r="F150" s="12">
        <v>46048</v>
      </c>
      <c r="G150" s="13">
        <v>46387</v>
      </c>
      <c r="H150" s="21">
        <v>80992333</v>
      </c>
      <c r="I150" s="21">
        <v>7210000</v>
      </c>
      <c r="J150" s="5">
        <v>1201667</v>
      </c>
      <c r="K150" s="3">
        <f t="shared" si="8"/>
        <v>79790666</v>
      </c>
      <c r="L150" s="1">
        <f t="shared" si="9"/>
        <v>1.4836799428903924E-2</v>
      </c>
      <c r="M150" s="14">
        <v>0</v>
      </c>
      <c r="N150" s="2">
        <v>0</v>
      </c>
      <c r="O150" s="11"/>
    </row>
    <row r="151" spans="1:15" ht="46" customHeight="1" x14ac:dyDescent="0.2">
      <c r="A151" s="10" t="s">
        <v>480</v>
      </c>
      <c r="E151" s="23" t="s">
        <v>325</v>
      </c>
      <c r="F151" s="12">
        <v>46046</v>
      </c>
      <c r="G151" s="13">
        <v>46386</v>
      </c>
      <c r="H151" s="21">
        <v>92562667</v>
      </c>
      <c r="I151" s="21">
        <v>8240000</v>
      </c>
      <c r="J151" s="5">
        <v>1922667</v>
      </c>
      <c r="K151" s="3">
        <f t="shared" si="8"/>
        <v>90640000</v>
      </c>
      <c r="L151" s="1">
        <f t="shared" si="9"/>
        <v>2.077151687947798E-2</v>
      </c>
      <c r="M151" s="14">
        <v>0</v>
      </c>
      <c r="N151" s="2">
        <v>0</v>
      </c>
      <c r="O151" s="11"/>
    </row>
    <row r="152" spans="1:15" ht="46" customHeight="1" x14ac:dyDescent="0.2">
      <c r="A152" s="10" t="s">
        <v>481</v>
      </c>
      <c r="E152" s="23" t="s">
        <v>326</v>
      </c>
      <c r="F152" s="12">
        <v>46046</v>
      </c>
      <c r="G152" s="13">
        <v>46165</v>
      </c>
      <c r="H152" s="21">
        <v>13200000</v>
      </c>
      <c r="I152" s="21">
        <v>3300000</v>
      </c>
      <c r="J152" s="5">
        <v>770000</v>
      </c>
      <c r="K152" s="3">
        <f t="shared" si="8"/>
        <v>12430000</v>
      </c>
      <c r="L152" s="1">
        <f t="shared" si="9"/>
        <v>5.8333333333333348E-2</v>
      </c>
      <c r="M152" s="14">
        <v>0</v>
      </c>
      <c r="N152" s="2">
        <v>0</v>
      </c>
      <c r="O152" s="11"/>
    </row>
    <row r="153" spans="1:15" ht="46" customHeight="1" x14ac:dyDescent="0.2">
      <c r="A153" s="10" t="s">
        <v>148</v>
      </c>
      <c r="E153" s="23" t="s">
        <v>327</v>
      </c>
      <c r="F153" s="12">
        <v>46049</v>
      </c>
      <c r="G153" s="13">
        <v>46386</v>
      </c>
      <c r="H153" s="21">
        <v>63070333</v>
      </c>
      <c r="I153" s="21">
        <v>5665000</v>
      </c>
      <c r="J153" s="5">
        <v>755333</v>
      </c>
      <c r="K153" s="3">
        <f t="shared" si="8"/>
        <v>62315000</v>
      </c>
      <c r="L153" s="1">
        <f t="shared" si="9"/>
        <v>1.1976042682381283E-2</v>
      </c>
      <c r="M153" s="14">
        <v>0</v>
      </c>
      <c r="N153" s="2">
        <v>0</v>
      </c>
      <c r="O153" s="11"/>
    </row>
    <row r="154" spans="1:15" ht="46" customHeight="1" x14ac:dyDescent="0.2">
      <c r="A154" s="10" t="s">
        <v>166</v>
      </c>
      <c r="E154" s="23" t="s">
        <v>328</v>
      </c>
      <c r="F154" s="12">
        <v>46049</v>
      </c>
      <c r="G154" s="13">
        <v>46386</v>
      </c>
      <c r="H154" s="21">
        <v>74537667</v>
      </c>
      <c r="I154" s="21">
        <v>6695000</v>
      </c>
      <c r="J154" s="5">
        <v>892667</v>
      </c>
      <c r="K154" s="3">
        <f t="shared" si="8"/>
        <v>73645000</v>
      </c>
      <c r="L154" s="1">
        <f t="shared" si="9"/>
        <v>1.1976052322646535E-2</v>
      </c>
      <c r="M154" s="14">
        <v>0</v>
      </c>
      <c r="N154" s="2">
        <v>0</v>
      </c>
      <c r="O154" s="11"/>
    </row>
    <row r="155" spans="1:15" ht="46" customHeight="1" x14ac:dyDescent="0.2">
      <c r="A155" s="10" t="s">
        <v>162</v>
      </c>
      <c r="E155" s="23" t="s">
        <v>329</v>
      </c>
      <c r="F155" s="12">
        <v>46045</v>
      </c>
      <c r="G155" s="13">
        <v>46381</v>
      </c>
      <c r="H155" s="21">
        <v>74314500</v>
      </c>
      <c r="I155" s="21">
        <v>6695000</v>
      </c>
      <c r="J155" s="5">
        <v>0</v>
      </c>
      <c r="K155" s="3">
        <f t="shared" si="8"/>
        <v>74314500</v>
      </c>
      <c r="L155" s="1">
        <f t="shared" si="9"/>
        <v>0</v>
      </c>
      <c r="M155" s="14">
        <v>0</v>
      </c>
      <c r="N155" s="2">
        <v>0</v>
      </c>
      <c r="O155" s="11"/>
    </row>
    <row r="156" spans="1:15" ht="46" customHeight="1" x14ac:dyDescent="0.2">
      <c r="A156" s="10" t="s">
        <v>482</v>
      </c>
      <c r="E156" s="23" t="s">
        <v>330</v>
      </c>
      <c r="F156" s="12">
        <v>46046</v>
      </c>
      <c r="G156" s="13">
        <v>46383</v>
      </c>
      <c r="H156" s="21">
        <v>74537667</v>
      </c>
      <c r="I156" s="21">
        <v>6695000</v>
      </c>
      <c r="J156" s="5">
        <v>1562167</v>
      </c>
      <c r="K156" s="3">
        <f t="shared" si="8"/>
        <v>72975500</v>
      </c>
      <c r="L156" s="1">
        <f t="shared" si="9"/>
        <v>2.0958088210622394E-2</v>
      </c>
      <c r="M156" s="14">
        <v>0</v>
      </c>
      <c r="N156" s="2">
        <v>0</v>
      </c>
      <c r="O156" s="11"/>
    </row>
    <row r="157" spans="1:15" ht="46" customHeight="1" x14ac:dyDescent="0.2">
      <c r="A157" s="10" t="s">
        <v>483</v>
      </c>
      <c r="E157" s="23" t="s">
        <v>331</v>
      </c>
      <c r="F157" s="12">
        <v>46050</v>
      </c>
      <c r="G157" s="13">
        <v>46386</v>
      </c>
      <c r="H157" s="21">
        <v>51448500</v>
      </c>
      <c r="I157" s="21">
        <v>4635000</v>
      </c>
      <c r="J157" s="5">
        <v>463500</v>
      </c>
      <c r="K157" s="3">
        <f t="shared" si="8"/>
        <v>50985000</v>
      </c>
      <c r="L157" s="1">
        <f t="shared" si="9"/>
        <v>9.009009009009028E-3</v>
      </c>
      <c r="M157" s="14">
        <v>0</v>
      </c>
      <c r="N157" s="2">
        <v>0</v>
      </c>
      <c r="O157" s="11"/>
    </row>
    <row r="158" spans="1:15" ht="46" customHeight="1" x14ac:dyDescent="0.2">
      <c r="A158" s="10" t="s">
        <v>484</v>
      </c>
      <c r="E158" s="23" t="s">
        <v>332</v>
      </c>
      <c r="F158" s="12">
        <v>46055</v>
      </c>
      <c r="G158" s="13">
        <v>46233</v>
      </c>
      <c r="H158" s="21">
        <v>49165333</v>
      </c>
      <c r="I158" s="21">
        <v>8240000</v>
      </c>
      <c r="J158" s="5">
        <v>0</v>
      </c>
      <c r="K158" s="3">
        <f t="shared" si="8"/>
        <v>49165333</v>
      </c>
      <c r="L158" s="1">
        <f t="shared" si="9"/>
        <v>0</v>
      </c>
      <c r="M158" s="14">
        <v>0</v>
      </c>
      <c r="N158" s="2">
        <v>0</v>
      </c>
      <c r="O158" s="11"/>
    </row>
    <row r="159" spans="1:15" ht="46" customHeight="1" x14ac:dyDescent="0.2">
      <c r="A159" s="10" t="s">
        <v>106</v>
      </c>
      <c r="E159" s="23" t="s">
        <v>333</v>
      </c>
      <c r="F159" s="12">
        <v>46048</v>
      </c>
      <c r="G159" s="13">
        <v>46386</v>
      </c>
      <c r="H159" s="21">
        <v>44856500</v>
      </c>
      <c r="I159" s="21">
        <v>4017000</v>
      </c>
      <c r="J159" s="5">
        <v>669500</v>
      </c>
      <c r="K159" s="3">
        <f t="shared" si="8"/>
        <v>44187000</v>
      </c>
      <c r="L159" s="1">
        <f t="shared" si="9"/>
        <v>1.4925373134328401E-2</v>
      </c>
      <c r="M159" s="14">
        <v>0</v>
      </c>
      <c r="N159" s="2">
        <v>0</v>
      </c>
      <c r="O159" s="11"/>
    </row>
    <row r="160" spans="1:15" ht="46" customHeight="1" x14ac:dyDescent="0.2">
      <c r="A160" s="10" t="s">
        <v>485</v>
      </c>
      <c r="E160" s="23" t="s">
        <v>334</v>
      </c>
      <c r="F160" s="12">
        <v>46055</v>
      </c>
      <c r="G160" s="13">
        <v>46387</v>
      </c>
      <c r="H160" s="21">
        <v>74314500</v>
      </c>
      <c r="I160" s="21">
        <v>6695000</v>
      </c>
      <c r="J160" s="5">
        <v>0</v>
      </c>
      <c r="K160" s="3">
        <f t="shared" si="8"/>
        <v>74314500</v>
      </c>
      <c r="L160" s="1">
        <f t="shared" si="9"/>
        <v>0</v>
      </c>
      <c r="M160" s="14">
        <v>0</v>
      </c>
      <c r="N160" s="2">
        <v>0</v>
      </c>
      <c r="O160" s="11"/>
    </row>
    <row r="161" spans="1:15" ht="46" customHeight="1" x14ac:dyDescent="0.2">
      <c r="A161" s="10" t="s">
        <v>486</v>
      </c>
      <c r="E161" s="23" t="s">
        <v>335</v>
      </c>
      <c r="F161" s="12">
        <v>46055</v>
      </c>
      <c r="G161" s="13">
        <v>46387</v>
      </c>
      <c r="H161" s="21">
        <v>74314500</v>
      </c>
      <c r="I161" s="21">
        <v>6695000</v>
      </c>
      <c r="J161" s="5">
        <v>0</v>
      </c>
      <c r="K161" s="3">
        <f t="shared" si="8"/>
        <v>74314500</v>
      </c>
      <c r="L161" s="1">
        <f t="shared" si="9"/>
        <v>0</v>
      </c>
      <c r="M161" s="14">
        <v>0</v>
      </c>
      <c r="N161" s="2">
        <v>0</v>
      </c>
      <c r="O161" s="11"/>
    </row>
    <row r="162" spans="1:15" ht="46" customHeight="1" x14ac:dyDescent="0.2">
      <c r="A162" s="10" t="s">
        <v>487</v>
      </c>
      <c r="E162" s="23" t="s">
        <v>336</v>
      </c>
      <c r="F162" s="12">
        <v>46050</v>
      </c>
      <c r="G162" s="13">
        <v>46387</v>
      </c>
      <c r="H162" s="21">
        <v>68598000</v>
      </c>
      <c r="I162" s="21">
        <v>6180000</v>
      </c>
      <c r="J162" s="5">
        <v>618000</v>
      </c>
      <c r="K162" s="3">
        <f t="shared" si="8"/>
        <v>67980000</v>
      </c>
      <c r="L162" s="1">
        <f t="shared" si="9"/>
        <v>9.009009009009028E-3</v>
      </c>
      <c r="M162" s="14">
        <v>0</v>
      </c>
      <c r="N162" s="2">
        <v>0</v>
      </c>
      <c r="O162" s="11"/>
    </row>
    <row r="163" spans="1:15" ht="46" customHeight="1" x14ac:dyDescent="0.2">
      <c r="A163" s="10" t="s">
        <v>488</v>
      </c>
      <c r="E163" s="23" t="s">
        <v>337</v>
      </c>
      <c r="F163" s="12">
        <v>46048</v>
      </c>
      <c r="G163" s="13">
        <v>46372</v>
      </c>
      <c r="H163" s="21">
        <v>71636500</v>
      </c>
      <c r="I163" s="21">
        <v>6695000</v>
      </c>
      <c r="J163" s="5">
        <v>1115833</v>
      </c>
      <c r="K163" s="3">
        <f t="shared" si="8"/>
        <v>70520667</v>
      </c>
      <c r="L163" s="1">
        <f t="shared" si="9"/>
        <v>1.5576319334417499E-2</v>
      </c>
      <c r="M163" s="14">
        <v>0</v>
      </c>
      <c r="N163" s="2">
        <v>0</v>
      </c>
      <c r="O163" s="11"/>
    </row>
    <row r="164" spans="1:15" ht="46" customHeight="1" x14ac:dyDescent="0.2">
      <c r="A164" s="10" t="s">
        <v>489</v>
      </c>
      <c r="E164" s="23" t="s">
        <v>338</v>
      </c>
      <c r="F164" s="12">
        <v>46049</v>
      </c>
      <c r="G164" s="13">
        <v>46217</v>
      </c>
      <c r="H164" s="21">
        <v>40376000</v>
      </c>
      <c r="I164" s="21">
        <v>7210000</v>
      </c>
      <c r="J164" s="5">
        <v>961333</v>
      </c>
      <c r="K164" s="3">
        <f t="shared" si="8"/>
        <v>39414667</v>
      </c>
      <c r="L164" s="1">
        <f t="shared" si="9"/>
        <v>2.3809515553794292E-2</v>
      </c>
      <c r="M164" s="14">
        <v>0</v>
      </c>
      <c r="N164" s="2">
        <v>0</v>
      </c>
      <c r="O164" s="11"/>
    </row>
    <row r="165" spans="1:15" ht="46" customHeight="1" x14ac:dyDescent="0.2">
      <c r="A165" s="10" t="s">
        <v>490</v>
      </c>
      <c r="E165" s="23" t="s">
        <v>339</v>
      </c>
      <c r="F165" s="12">
        <v>46048</v>
      </c>
      <c r="G165" s="13">
        <v>46385</v>
      </c>
      <c r="H165" s="21">
        <v>104352733</v>
      </c>
      <c r="I165" s="21">
        <v>9373000</v>
      </c>
      <c r="J165" s="5">
        <v>0</v>
      </c>
      <c r="K165" s="3">
        <f t="shared" si="8"/>
        <v>104352733</v>
      </c>
      <c r="L165" s="1">
        <f t="shared" si="9"/>
        <v>0</v>
      </c>
      <c r="M165" s="14">
        <v>0</v>
      </c>
      <c r="N165" s="2">
        <v>0</v>
      </c>
      <c r="O165" s="11"/>
    </row>
    <row r="166" spans="1:15" ht="46" customHeight="1" x14ac:dyDescent="0.2">
      <c r="A166" s="10" t="s">
        <v>164</v>
      </c>
      <c r="E166" s="23" t="s">
        <v>340</v>
      </c>
      <c r="F166" s="12">
        <v>46048</v>
      </c>
      <c r="G166" s="13">
        <v>46385</v>
      </c>
      <c r="H166" s="21">
        <v>68804000</v>
      </c>
      <c r="I166" s="21">
        <v>6180000</v>
      </c>
      <c r="J166" s="5">
        <v>1030000</v>
      </c>
      <c r="K166" s="3">
        <f t="shared" si="8"/>
        <v>67774000</v>
      </c>
      <c r="L166" s="1">
        <f t="shared" si="9"/>
        <v>1.4970059880239472E-2</v>
      </c>
      <c r="M166" s="14">
        <v>0</v>
      </c>
      <c r="N166" s="2">
        <v>0</v>
      </c>
      <c r="O166" s="11"/>
    </row>
    <row r="167" spans="1:15" ht="46" customHeight="1" x14ac:dyDescent="0.2">
      <c r="A167" s="10" t="s">
        <v>150</v>
      </c>
      <c r="E167" s="23" t="s">
        <v>341</v>
      </c>
      <c r="F167" s="12">
        <v>46048</v>
      </c>
      <c r="G167" s="13">
        <v>46386</v>
      </c>
      <c r="H167" s="21">
        <v>63070333</v>
      </c>
      <c r="I167" s="21">
        <v>5665000</v>
      </c>
      <c r="J167" s="5">
        <v>755333</v>
      </c>
      <c r="K167" s="3">
        <f t="shared" si="8"/>
        <v>62315000</v>
      </c>
      <c r="L167" s="1">
        <f t="shared" si="9"/>
        <v>1.1976042682381283E-2</v>
      </c>
      <c r="M167" s="14">
        <v>0</v>
      </c>
      <c r="N167" s="2">
        <v>0</v>
      </c>
      <c r="O167" s="11"/>
    </row>
    <row r="168" spans="1:15" ht="46" customHeight="1" x14ac:dyDescent="0.2">
      <c r="A168" s="10" t="s">
        <v>85</v>
      </c>
      <c r="E168" s="23" t="s">
        <v>342</v>
      </c>
      <c r="F168" s="12">
        <v>46045</v>
      </c>
      <c r="G168" s="13">
        <v>46384</v>
      </c>
      <c r="H168" s="21">
        <v>47874400</v>
      </c>
      <c r="I168" s="21">
        <v>4274500</v>
      </c>
      <c r="J168" s="5">
        <v>1139867</v>
      </c>
      <c r="K168" s="3">
        <f t="shared" si="8"/>
        <v>46734533</v>
      </c>
      <c r="L168" s="1">
        <f t="shared" si="9"/>
        <v>2.3809530772187171E-2</v>
      </c>
      <c r="M168" s="14">
        <v>0</v>
      </c>
      <c r="N168" s="2">
        <v>0</v>
      </c>
      <c r="O168" s="11"/>
    </row>
    <row r="169" spans="1:15" ht="46" customHeight="1" x14ac:dyDescent="0.2">
      <c r="A169" s="10" t="s">
        <v>88</v>
      </c>
      <c r="E169" s="23" t="s">
        <v>343</v>
      </c>
      <c r="F169" s="12">
        <v>46046</v>
      </c>
      <c r="G169" s="13">
        <v>46367</v>
      </c>
      <c r="H169" s="21">
        <v>42580200</v>
      </c>
      <c r="I169" s="21">
        <v>4017000</v>
      </c>
      <c r="J169" s="5">
        <v>937300</v>
      </c>
      <c r="K169" s="3">
        <f t="shared" si="8"/>
        <v>41642900</v>
      </c>
      <c r="L169" s="1">
        <f t="shared" si="9"/>
        <v>2.2012578616352196E-2</v>
      </c>
      <c r="M169" s="14">
        <v>0</v>
      </c>
      <c r="N169" s="2">
        <v>0</v>
      </c>
      <c r="O169" s="11"/>
    </row>
    <row r="170" spans="1:15" ht="46" customHeight="1" x14ac:dyDescent="0.2">
      <c r="A170" s="10" t="s">
        <v>491</v>
      </c>
      <c r="E170" s="23" t="s">
        <v>344</v>
      </c>
      <c r="F170" s="12">
        <v>46046</v>
      </c>
      <c r="G170" s="13">
        <v>46367</v>
      </c>
      <c r="H170" s="21">
        <v>45309700</v>
      </c>
      <c r="I170" s="21">
        <v>4274500</v>
      </c>
      <c r="J170" s="5">
        <v>997383</v>
      </c>
      <c r="K170" s="3">
        <f t="shared" si="8"/>
        <v>44312317</v>
      </c>
      <c r="L170" s="1">
        <f t="shared" si="9"/>
        <v>2.2012571259575786E-2</v>
      </c>
      <c r="M170" s="14">
        <v>0</v>
      </c>
      <c r="N170" s="2">
        <v>0</v>
      </c>
      <c r="O170" s="11"/>
    </row>
    <row r="171" spans="1:15" ht="46" customHeight="1" x14ac:dyDescent="0.2">
      <c r="A171" s="10" t="s">
        <v>105</v>
      </c>
      <c r="E171" s="23" t="s">
        <v>345</v>
      </c>
      <c r="F171" s="12">
        <v>46046</v>
      </c>
      <c r="G171" s="13">
        <v>46386</v>
      </c>
      <c r="H171" s="21">
        <v>81232667</v>
      </c>
      <c r="I171" s="21">
        <v>7210000</v>
      </c>
      <c r="J171" s="5">
        <v>1682333</v>
      </c>
      <c r="K171" s="3">
        <f t="shared" si="8"/>
        <v>79550334</v>
      </c>
      <c r="L171" s="1">
        <f t="shared" si="9"/>
        <v>2.0710054983175685E-2</v>
      </c>
      <c r="M171" s="14">
        <v>0</v>
      </c>
      <c r="N171" s="2">
        <v>0</v>
      </c>
      <c r="O171" s="11"/>
    </row>
    <row r="172" spans="1:15" ht="46" customHeight="1" x14ac:dyDescent="0.2">
      <c r="A172" s="10" t="s">
        <v>492</v>
      </c>
      <c r="E172" s="23" t="s">
        <v>346</v>
      </c>
      <c r="F172" s="12">
        <v>46051</v>
      </c>
      <c r="G172" s="13">
        <v>46387</v>
      </c>
      <c r="H172" s="21">
        <v>36630000</v>
      </c>
      <c r="I172" s="21">
        <v>3300000</v>
      </c>
      <c r="J172" s="5">
        <v>220000</v>
      </c>
      <c r="K172" s="3">
        <f t="shared" si="8"/>
        <v>36410000</v>
      </c>
      <c r="L172" s="1">
        <f t="shared" si="9"/>
        <v>6.0060060060059817E-3</v>
      </c>
      <c r="M172" s="14">
        <v>0</v>
      </c>
      <c r="N172" s="2">
        <v>0</v>
      </c>
      <c r="O172" s="11"/>
    </row>
    <row r="173" spans="1:15" ht="46" customHeight="1" x14ac:dyDescent="0.2">
      <c r="A173" s="10" t="s">
        <v>493</v>
      </c>
      <c r="E173" s="23" t="s">
        <v>347</v>
      </c>
      <c r="F173" s="12">
        <v>46048</v>
      </c>
      <c r="G173" s="13">
        <v>46367</v>
      </c>
      <c r="H173" s="21">
        <v>81370000</v>
      </c>
      <c r="I173" s="21">
        <v>7725000</v>
      </c>
      <c r="J173" s="5">
        <v>1287500</v>
      </c>
      <c r="K173" s="3">
        <f t="shared" si="8"/>
        <v>80082500</v>
      </c>
      <c r="L173" s="1">
        <f t="shared" si="9"/>
        <v>1.5822784810126556E-2</v>
      </c>
      <c r="M173" s="14">
        <v>0</v>
      </c>
      <c r="N173" s="2">
        <v>0</v>
      </c>
      <c r="O173" s="11"/>
    </row>
    <row r="174" spans="1:15" ht="46" customHeight="1" x14ac:dyDescent="0.2">
      <c r="A174" s="10" t="s">
        <v>52</v>
      </c>
      <c r="E174" s="23" t="s">
        <v>348</v>
      </c>
      <c r="F174" s="12">
        <v>46050</v>
      </c>
      <c r="G174" s="13">
        <v>46380</v>
      </c>
      <c r="H174" s="21">
        <v>89816000</v>
      </c>
      <c r="I174" s="21">
        <v>8240000</v>
      </c>
      <c r="J174" s="5">
        <v>824000</v>
      </c>
      <c r="K174" s="3">
        <f t="shared" si="8"/>
        <v>88992000</v>
      </c>
      <c r="L174" s="1">
        <f t="shared" si="9"/>
        <v>9.1743119266054496E-3</v>
      </c>
      <c r="M174" s="14">
        <v>0</v>
      </c>
      <c r="N174" s="2">
        <v>0</v>
      </c>
      <c r="O174" s="11"/>
    </row>
    <row r="175" spans="1:15" ht="46" customHeight="1" x14ac:dyDescent="0.2">
      <c r="A175" s="10" t="s">
        <v>494</v>
      </c>
      <c r="E175" s="23" t="s">
        <v>349</v>
      </c>
      <c r="F175" s="12">
        <v>46049</v>
      </c>
      <c r="G175" s="13">
        <v>46368</v>
      </c>
      <c r="H175" s="21">
        <v>92219333</v>
      </c>
      <c r="I175" s="21">
        <v>8755000</v>
      </c>
      <c r="J175" s="5">
        <v>1167333</v>
      </c>
      <c r="K175" s="3">
        <f t="shared" si="8"/>
        <v>91052000</v>
      </c>
      <c r="L175" s="1">
        <f t="shared" si="9"/>
        <v>1.2658224279284314E-2</v>
      </c>
      <c r="M175" s="14">
        <v>0</v>
      </c>
      <c r="N175" s="2">
        <v>0</v>
      </c>
      <c r="O175" s="11"/>
    </row>
    <row r="176" spans="1:15" ht="46" customHeight="1" x14ac:dyDescent="0.2">
      <c r="A176" s="10" t="s">
        <v>133</v>
      </c>
      <c r="E176" s="23" t="s">
        <v>350</v>
      </c>
      <c r="F176" s="12">
        <v>46049</v>
      </c>
      <c r="G176" s="13">
        <v>46387</v>
      </c>
      <c r="H176" s="21">
        <v>86005000</v>
      </c>
      <c r="I176" s="21">
        <v>7725000</v>
      </c>
      <c r="J176" s="5">
        <v>1030000</v>
      </c>
      <c r="K176" s="3">
        <f t="shared" si="8"/>
        <v>84975000</v>
      </c>
      <c r="L176" s="1">
        <f t="shared" si="9"/>
        <v>1.19760479041916E-2</v>
      </c>
      <c r="M176" s="14">
        <v>0</v>
      </c>
      <c r="N176" s="2">
        <v>0</v>
      </c>
      <c r="O176" s="11"/>
    </row>
    <row r="177" spans="1:15" ht="46" customHeight="1" x14ac:dyDescent="0.2">
      <c r="A177" s="10" t="s">
        <v>151</v>
      </c>
      <c r="E177" s="23" t="s">
        <v>351</v>
      </c>
      <c r="F177" s="12">
        <v>46050</v>
      </c>
      <c r="G177" s="13">
        <v>46369</v>
      </c>
      <c r="H177" s="21">
        <v>65302000</v>
      </c>
      <c r="I177" s="21">
        <v>6180000</v>
      </c>
      <c r="J177" s="5">
        <v>618000</v>
      </c>
      <c r="K177" s="3">
        <f t="shared" si="8"/>
        <v>64684000</v>
      </c>
      <c r="L177" s="1">
        <f t="shared" si="9"/>
        <v>9.4637223974763929E-3</v>
      </c>
      <c r="M177" s="14">
        <v>0</v>
      </c>
      <c r="N177" s="2">
        <v>0</v>
      </c>
      <c r="O177" s="11"/>
    </row>
    <row r="178" spans="1:15" ht="46" customHeight="1" x14ac:dyDescent="0.2">
      <c r="A178" s="10" t="s">
        <v>495</v>
      </c>
      <c r="E178" s="23" t="s">
        <v>352</v>
      </c>
      <c r="F178" s="12">
        <v>46055</v>
      </c>
      <c r="G178" s="13">
        <v>46202</v>
      </c>
      <c r="H178" s="21">
        <v>38367500</v>
      </c>
      <c r="I178" s="21">
        <v>7725000</v>
      </c>
      <c r="J178" s="5">
        <v>0</v>
      </c>
      <c r="K178" s="3">
        <f t="shared" si="8"/>
        <v>38367500</v>
      </c>
      <c r="L178" s="1">
        <f t="shared" si="9"/>
        <v>0</v>
      </c>
      <c r="M178" s="14">
        <v>0</v>
      </c>
      <c r="N178" s="2">
        <v>0</v>
      </c>
      <c r="O178" s="11"/>
    </row>
    <row r="179" spans="1:15" ht="46" customHeight="1" x14ac:dyDescent="0.2">
      <c r="A179" s="10" t="s">
        <v>94</v>
      </c>
      <c r="E179" s="23" t="s">
        <v>353</v>
      </c>
      <c r="F179" s="12">
        <v>46055</v>
      </c>
      <c r="G179" s="13">
        <v>46233</v>
      </c>
      <c r="H179" s="21">
        <v>19690000</v>
      </c>
      <c r="I179" s="21">
        <v>3300000</v>
      </c>
      <c r="J179" s="5">
        <v>1760000</v>
      </c>
      <c r="K179" s="3">
        <f t="shared" si="8"/>
        <v>17930000</v>
      </c>
      <c r="L179" s="1">
        <f t="shared" si="9"/>
        <v>8.9385474860335212E-2</v>
      </c>
      <c r="M179" s="14">
        <v>0</v>
      </c>
      <c r="N179" s="2">
        <v>0</v>
      </c>
      <c r="O179" s="11"/>
    </row>
    <row r="180" spans="1:15" ht="46" customHeight="1" x14ac:dyDescent="0.2">
      <c r="A180" s="10" t="s">
        <v>496</v>
      </c>
      <c r="E180" s="23" t="s">
        <v>354</v>
      </c>
      <c r="F180" s="12">
        <v>46048</v>
      </c>
      <c r="G180" s="13">
        <v>46276</v>
      </c>
      <c r="H180" s="21">
        <v>50435666</v>
      </c>
      <c r="I180" s="21">
        <v>6695000</v>
      </c>
      <c r="J180" s="5">
        <v>1115833</v>
      </c>
      <c r="K180" s="3">
        <f t="shared" si="8"/>
        <v>49319833</v>
      </c>
      <c r="L180" s="1">
        <f t="shared" si="9"/>
        <v>2.2123887488667227E-2</v>
      </c>
      <c r="M180" s="14">
        <v>0</v>
      </c>
      <c r="N180" s="2">
        <v>0</v>
      </c>
      <c r="O180" s="11"/>
    </row>
    <row r="181" spans="1:15" ht="46" customHeight="1" x14ac:dyDescent="0.2">
      <c r="A181" s="10" t="s">
        <v>497</v>
      </c>
      <c r="E181" s="23" t="s">
        <v>355</v>
      </c>
      <c r="F181" s="12">
        <v>46048</v>
      </c>
      <c r="G181" s="13">
        <v>46378</v>
      </c>
      <c r="H181" s="21">
        <v>50521500</v>
      </c>
      <c r="I181" s="21">
        <v>4635000</v>
      </c>
      <c r="J181" s="5">
        <v>772500</v>
      </c>
      <c r="K181" s="3">
        <f t="shared" si="8"/>
        <v>49749000</v>
      </c>
      <c r="L181" s="1">
        <f t="shared" si="9"/>
        <v>1.5290519877675823E-2</v>
      </c>
      <c r="M181" s="14">
        <v>0</v>
      </c>
      <c r="N181" s="2">
        <v>0</v>
      </c>
      <c r="O181" s="11"/>
    </row>
    <row r="182" spans="1:15" ht="46" customHeight="1" x14ac:dyDescent="0.2">
      <c r="A182" s="10" t="s">
        <v>80</v>
      </c>
      <c r="E182" s="23" t="s">
        <v>356</v>
      </c>
      <c r="F182" s="12">
        <v>46049</v>
      </c>
      <c r="G182" s="13">
        <v>46370</v>
      </c>
      <c r="H182" s="21">
        <v>45309700</v>
      </c>
      <c r="I182" s="21">
        <v>4274500</v>
      </c>
      <c r="J182" s="5">
        <v>569933</v>
      </c>
      <c r="K182" s="3">
        <f t="shared" si="8"/>
        <v>44739767</v>
      </c>
      <c r="L182" s="1">
        <f t="shared" si="9"/>
        <v>1.2578608995424845E-2</v>
      </c>
      <c r="M182" s="14">
        <v>0</v>
      </c>
      <c r="N182" s="2">
        <v>0</v>
      </c>
      <c r="O182" s="11"/>
    </row>
    <row r="183" spans="1:15" ht="46" customHeight="1" x14ac:dyDescent="0.2">
      <c r="A183" s="10" t="s">
        <v>498</v>
      </c>
      <c r="E183" s="23" t="s">
        <v>357</v>
      </c>
      <c r="F183" s="12">
        <v>46048</v>
      </c>
      <c r="G183" s="13">
        <v>46359</v>
      </c>
      <c r="H183" s="21">
        <v>68735333</v>
      </c>
      <c r="I183" s="21">
        <v>6695000</v>
      </c>
      <c r="J183" s="5">
        <v>1115833</v>
      </c>
      <c r="K183" s="3">
        <f t="shared" si="8"/>
        <v>67619500</v>
      </c>
      <c r="L183" s="1">
        <f t="shared" si="9"/>
        <v>1.6233761462972729E-2</v>
      </c>
      <c r="M183" s="14">
        <v>0</v>
      </c>
      <c r="N183" s="2">
        <v>0</v>
      </c>
      <c r="O183" s="11"/>
    </row>
    <row r="184" spans="1:15" ht="46" customHeight="1" x14ac:dyDescent="0.2">
      <c r="A184" s="10" t="s">
        <v>134</v>
      </c>
      <c r="E184" s="23" t="s">
        <v>358</v>
      </c>
      <c r="F184" s="12">
        <v>46050</v>
      </c>
      <c r="G184" s="13">
        <v>46369</v>
      </c>
      <c r="H184" s="21">
        <v>70520667</v>
      </c>
      <c r="I184" s="21">
        <v>6695000</v>
      </c>
      <c r="J184" s="5">
        <v>669500</v>
      </c>
      <c r="K184" s="3">
        <f t="shared" si="8"/>
        <v>69851167</v>
      </c>
      <c r="L184" s="1">
        <f t="shared" si="9"/>
        <v>9.4936708412017845E-3</v>
      </c>
      <c r="M184" s="14">
        <v>0</v>
      </c>
      <c r="N184" s="2">
        <v>0</v>
      </c>
      <c r="O184" s="11"/>
    </row>
    <row r="185" spans="1:15" ht="46" customHeight="1" x14ac:dyDescent="0.2">
      <c r="A185" s="10" t="s">
        <v>172</v>
      </c>
      <c r="E185" s="23" t="s">
        <v>359</v>
      </c>
      <c r="F185" s="12">
        <v>46051</v>
      </c>
      <c r="G185" s="13">
        <v>46387</v>
      </c>
      <c r="H185" s="21">
        <v>80271333</v>
      </c>
      <c r="I185" s="21">
        <v>7210000</v>
      </c>
      <c r="J185" s="5">
        <v>0</v>
      </c>
      <c r="K185" s="3">
        <f t="shared" si="8"/>
        <v>80271333</v>
      </c>
      <c r="L185" s="1">
        <f t="shared" si="9"/>
        <v>0</v>
      </c>
      <c r="M185" s="14">
        <v>0</v>
      </c>
      <c r="N185" s="2">
        <v>0</v>
      </c>
      <c r="O185" s="11"/>
    </row>
    <row r="186" spans="1:15" ht="46" customHeight="1" x14ac:dyDescent="0.2">
      <c r="A186" s="10" t="s">
        <v>499</v>
      </c>
      <c r="E186" s="23" t="s">
        <v>360</v>
      </c>
      <c r="F186" s="12">
        <v>46055</v>
      </c>
      <c r="G186" s="13">
        <v>46376</v>
      </c>
      <c r="H186" s="21">
        <v>60237834</v>
      </c>
      <c r="I186" s="21">
        <v>5665000</v>
      </c>
      <c r="J186" s="5">
        <v>0</v>
      </c>
      <c r="K186" s="3">
        <f t="shared" si="8"/>
        <v>60237834</v>
      </c>
      <c r="L186" s="1">
        <f t="shared" si="9"/>
        <v>0</v>
      </c>
      <c r="M186" s="14">
        <v>0</v>
      </c>
      <c r="N186" s="2">
        <v>0</v>
      </c>
      <c r="O186" s="11"/>
    </row>
    <row r="187" spans="1:15" ht="46" customHeight="1" x14ac:dyDescent="0.2">
      <c r="A187" s="10" t="s">
        <v>500</v>
      </c>
      <c r="E187" s="23" t="s">
        <v>361</v>
      </c>
      <c r="F187" s="12">
        <v>46055</v>
      </c>
      <c r="G187" s="13">
        <v>46338</v>
      </c>
      <c r="H187" s="21">
        <v>43414500</v>
      </c>
      <c r="I187" s="21">
        <v>4635000</v>
      </c>
      <c r="J187" s="5">
        <v>0</v>
      </c>
      <c r="K187" s="3">
        <f t="shared" si="8"/>
        <v>43414500</v>
      </c>
      <c r="L187" s="1">
        <f t="shared" si="9"/>
        <v>0</v>
      </c>
      <c r="M187" s="14">
        <v>0</v>
      </c>
      <c r="N187" s="2">
        <v>0</v>
      </c>
      <c r="O187" s="11"/>
    </row>
    <row r="188" spans="1:15" ht="46" customHeight="1" x14ac:dyDescent="0.2">
      <c r="A188" s="10" t="s">
        <v>501</v>
      </c>
      <c r="E188" s="23" t="s">
        <v>362</v>
      </c>
      <c r="F188" s="12">
        <v>46045</v>
      </c>
      <c r="G188" s="13">
        <v>46378</v>
      </c>
      <c r="H188" s="21">
        <v>67980000</v>
      </c>
      <c r="I188" s="21">
        <v>6180000</v>
      </c>
      <c r="J188" s="5">
        <v>1648000</v>
      </c>
      <c r="K188" s="3">
        <f t="shared" si="8"/>
        <v>66332000</v>
      </c>
      <c r="L188" s="1">
        <f t="shared" si="9"/>
        <v>2.4242424242424288E-2</v>
      </c>
      <c r="M188" s="14">
        <v>0</v>
      </c>
      <c r="N188" s="2">
        <v>0</v>
      </c>
      <c r="O188" s="11"/>
    </row>
    <row r="189" spans="1:15" ht="46" customHeight="1" x14ac:dyDescent="0.2">
      <c r="A189" s="10" t="s">
        <v>502</v>
      </c>
      <c r="E189" s="23" t="s">
        <v>363</v>
      </c>
      <c r="F189" s="12">
        <v>46048</v>
      </c>
      <c r="G189" s="13">
        <v>46370</v>
      </c>
      <c r="H189" s="21">
        <v>71190167</v>
      </c>
      <c r="I189" s="21">
        <v>6695000</v>
      </c>
      <c r="J189" s="5">
        <v>1115833</v>
      </c>
      <c r="K189" s="3">
        <f t="shared" si="8"/>
        <v>70074334</v>
      </c>
      <c r="L189" s="1">
        <f t="shared" si="9"/>
        <v>1.5673976435537806E-2</v>
      </c>
      <c r="M189" s="14">
        <v>0</v>
      </c>
      <c r="N189" s="2">
        <v>0</v>
      </c>
      <c r="O189" s="11"/>
    </row>
    <row r="190" spans="1:15" ht="46" customHeight="1" x14ac:dyDescent="0.2">
      <c r="A190" s="10" t="s">
        <v>503</v>
      </c>
      <c r="E190" s="23" t="s">
        <v>364</v>
      </c>
      <c r="F190" s="12">
        <v>46048</v>
      </c>
      <c r="G190" s="13">
        <v>46245</v>
      </c>
      <c r="H190" s="21">
        <v>50470000</v>
      </c>
      <c r="I190" s="21">
        <v>7725000</v>
      </c>
      <c r="J190" s="5">
        <v>1287500</v>
      </c>
      <c r="K190" s="3">
        <f t="shared" si="8"/>
        <v>49182500</v>
      </c>
      <c r="L190" s="1">
        <f t="shared" si="9"/>
        <v>2.5510204081632626E-2</v>
      </c>
      <c r="M190" s="14">
        <v>0</v>
      </c>
      <c r="N190" s="2">
        <v>0</v>
      </c>
      <c r="O190" s="11"/>
    </row>
    <row r="191" spans="1:15" ht="46" customHeight="1" x14ac:dyDescent="0.2">
      <c r="A191" s="10" t="s">
        <v>153</v>
      </c>
      <c r="E191" s="23" t="s">
        <v>365</v>
      </c>
      <c r="F191" s="12">
        <v>46048</v>
      </c>
      <c r="G191" s="13">
        <v>46247</v>
      </c>
      <c r="H191" s="21">
        <v>26512200</v>
      </c>
      <c r="I191" s="21">
        <v>4017000</v>
      </c>
      <c r="J191" s="5">
        <v>669500</v>
      </c>
      <c r="K191" s="3">
        <f t="shared" si="8"/>
        <v>25842700</v>
      </c>
      <c r="L191" s="1">
        <f t="shared" si="9"/>
        <v>2.5252525252525304E-2</v>
      </c>
      <c r="M191" s="14">
        <v>0</v>
      </c>
      <c r="N191" s="2">
        <v>0</v>
      </c>
      <c r="O191" s="11"/>
    </row>
    <row r="192" spans="1:15" ht="46" customHeight="1" x14ac:dyDescent="0.2">
      <c r="A192" s="10" t="s">
        <v>131</v>
      </c>
      <c r="E192" s="23" t="s">
        <v>366</v>
      </c>
      <c r="F192" s="12">
        <v>46051</v>
      </c>
      <c r="G192" s="13">
        <v>46367</v>
      </c>
      <c r="H192" s="21">
        <v>70520667</v>
      </c>
      <c r="I192" s="21">
        <v>6695000</v>
      </c>
      <c r="J192" s="5">
        <v>446333</v>
      </c>
      <c r="K192" s="3">
        <f t="shared" si="8"/>
        <v>70074334</v>
      </c>
      <c r="L192" s="1">
        <f t="shared" si="9"/>
        <v>6.3291091673877142E-3</v>
      </c>
      <c r="M192" s="14">
        <v>0</v>
      </c>
      <c r="N192" s="2">
        <v>0</v>
      </c>
      <c r="O192" s="11"/>
    </row>
    <row r="193" spans="1:15" ht="46" customHeight="1" x14ac:dyDescent="0.2">
      <c r="A193" s="10" t="s">
        <v>504</v>
      </c>
      <c r="E193" s="23" t="s">
        <v>367</v>
      </c>
      <c r="F193" s="12">
        <v>46055</v>
      </c>
      <c r="G193" s="13">
        <v>46379</v>
      </c>
      <c r="H193" s="21">
        <v>72975500</v>
      </c>
      <c r="I193" s="21">
        <v>6695000</v>
      </c>
      <c r="J193" s="5">
        <v>0</v>
      </c>
      <c r="K193" s="3">
        <f t="shared" si="8"/>
        <v>72975500</v>
      </c>
      <c r="L193" s="1">
        <f t="shared" si="9"/>
        <v>0</v>
      </c>
      <c r="M193" s="14">
        <v>0</v>
      </c>
      <c r="N193" s="2">
        <v>0</v>
      </c>
      <c r="O193" s="11"/>
    </row>
    <row r="194" spans="1:15" ht="46" customHeight="1" x14ac:dyDescent="0.2">
      <c r="A194" s="10" t="s">
        <v>505</v>
      </c>
      <c r="E194" s="23" t="s">
        <v>368</v>
      </c>
      <c r="F194" s="12">
        <v>46055</v>
      </c>
      <c r="G194" s="13">
        <v>46387</v>
      </c>
      <c r="H194" s="21">
        <v>44053100</v>
      </c>
      <c r="I194" s="21">
        <v>4017000</v>
      </c>
      <c r="J194" s="5">
        <v>0</v>
      </c>
      <c r="K194" s="3">
        <f t="shared" si="8"/>
        <v>44053100</v>
      </c>
      <c r="L194" s="1">
        <f t="shared" si="9"/>
        <v>0</v>
      </c>
      <c r="M194" s="14">
        <v>0</v>
      </c>
      <c r="N194" s="2">
        <v>0</v>
      </c>
      <c r="O194" s="11"/>
    </row>
    <row r="195" spans="1:15" ht="46" customHeight="1" x14ac:dyDescent="0.2">
      <c r="A195" s="10" t="s">
        <v>506</v>
      </c>
      <c r="E195" s="23" t="s">
        <v>369</v>
      </c>
      <c r="F195" s="12">
        <v>46055</v>
      </c>
      <c r="G195" s="13">
        <v>46203</v>
      </c>
      <c r="H195" s="21">
        <v>16390000</v>
      </c>
      <c r="I195" s="21">
        <v>3300000</v>
      </c>
      <c r="J195" s="5">
        <v>0</v>
      </c>
      <c r="K195" s="3">
        <f t="shared" si="8"/>
        <v>16390000</v>
      </c>
      <c r="L195" s="1">
        <f t="shared" si="9"/>
        <v>0</v>
      </c>
      <c r="M195" s="14">
        <v>0</v>
      </c>
      <c r="N195" s="2">
        <v>0</v>
      </c>
      <c r="O195" s="11"/>
    </row>
    <row r="196" spans="1:15" ht="46" customHeight="1" x14ac:dyDescent="0.2">
      <c r="A196" s="10" t="s">
        <v>167</v>
      </c>
      <c r="E196" s="23" t="s">
        <v>370</v>
      </c>
      <c r="F196" s="12">
        <v>46048</v>
      </c>
      <c r="G196" s="13">
        <v>46372</v>
      </c>
      <c r="H196" s="21">
        <v>71636500</v>
      </c>
      <c r="I196" s="21">
        <v>6695000</v>
      </c>
      <c r="J196" s="5">
        <v>0</v>
      </c>
      <c r="K196" s="3">
        <f t="shared" si="8"/>
        <v>71636500</v>
      </c>
      <c r="L196" s="1">
        <f t="shared" si="9"/>
        <v>0</v>
      </c>
      <c r="M196" s="14">
        <v>0</v>
      </c>
      <c r="N196" s="2">
        <v>0</v>
      </c>
      <c r="O196" s="11"/>
    </row>
    <row r="197" spans="1:15" ht="46" customHeight="1" x14ac:dyDescent="0.2">
      <c r="A197" s="10" t="s">
        <v>50</v>
      </c>
      <c r="E197" s="23" t="s">
        <v>371</v>
      </c>
      <c r="F197" s="12">
        <v>46049</v>
      </c>
      <c r="G197" s="13">
        <v>46378</v>
      </c>
      <c r="H197" s="21">
        <v>95137667</v>
      </c>
      <c r="I197" s="21">
        <v>8755000</v>
      </c>
      <c r="J197" s="5">
        <v>1167333</v>
      </c>
      <c r="K197" s="3">
        <f t="shared" si="8"/>
        <v>93970334</v>
      </c>
      <c r="L197" s="1">
        <f t="shared" si="9"/>
        <v>1.2269935103621954E-2</v>
      </c>
      <c r="M197" s="14">
        <v>0</v>
      </c>
      <c r="N197" s="2">
        <v>0</v>
      </c>
      <c r="O197" s="11"/>
    </row>
    <row r="198" spans="1:15" ht="46" customHeight="1" x14ac:dyDescent="0.2">
      <c r="A198" s="10" t="s">
        <v>507</v>
      </c>
      <c r="E198" s="23" t="s">
        <v>372</v>
      </c>
      <c r="F198" s="12">
        <v>46049</v>
      </c>
      <c r="G198" s="13">
        <v>46274</v>
      </c>
      <c r="H198" s="21">
        <v>27439200</v>
      </c>
      <c r="I198" s="21">
        <v>3708000</v>
      </c>
      <c r="J198" s="5">
        <v>370800</v>
      </c>
      <c r="K198" s="3">
        <f t="shared" si="8"/>
        <v>27068400</v>
      </c>
      <c r="L198" s="1">
        <f t="shared" si="9"/>
        <v>1.3513513513513487E-2</v>
      </c>
      <c r="M198" s="14">
        <v>0</v>
      </c>
      <c r="N198" s="2">
        <v>0</v>
      </c>
      <c r="O198" s="11"/>
    </row>
    <row r="199" spans="1:15" ht="46" customHeight="1" x14ac:dyDescent="0.2">
      <c r="A199" s="10" t="s">
        <v>508</v>
      </c>
      <c r="E199" s="23" t="s">
        <v>373</v>
      </c>
      <c r="F199" s="12">
        <v>46051</v>
      </c>
      <c r="G199" s="13">
        <v>46379</v>
      </c>
      <c r="H199" s="21">
        <v>50521500</v>
      </c>
      <c r="I199" s="21">
        <v>4635000</v>
      </c>
      <c r="J199" s="5">
        <v>309000</v>
      </c>
      <c r="K199" s="3">
        <f t="shared" si="8"/>
        <v>50212500</v>
      </c>
      <c r="L199" s="1">
        <f t="shared" si="9"/>
        <v>6.1162079510703737E-3</v>
      </c>
      <c r="M199" s="14">
        <v>0</v>
      </c>
      <c r="N199" s="2">
        <v>0</v>
      </c>
      <c r="O199" s="11"/>
    </row>
    <row r="200" spans="1:15" ht="46" customHeight="1" x14ac:dyDescent="0.2">
      <c r="A200" s="10" t="s">
        <v>509</v>
      </c>
      <c r="E200" s="23" t="s">
        <v>374</v>
      </c>
      <c r="F200" s="12">
        <v>46050</v>
      </c>
      <c r="G200" s="13">
        <v>46208</v>
      </c>
      <c r="H200" s="21">
        <v>35260333</v>
      </c>
      <c r="I200" s="21">
        <v>6695000</v>
      </c>
      <c r="J200" s="5">
        <v>669500</v>
      </c>
      <c r="K200" s="3">
        <f t="shared" si="8"/>
        <v>34590833</v>
      </c>
      <c r="L200" s="1">
        <f t="shared" si="9"/>
        <v>1.898734195164864E-2</v>
      </c>
      <c r="M200" s="14">
        <v>0</v>
      </c>
      <c r="N200" s="2">
        <v>0</v>
      </c>
      <c r="O200" s="11"/>
    </row>
    <row r="201" spans="1:15" ht="46" customHeight="1" x14ac:dyDescent="0.2">
      <c r="A201" s="10" t="s">
        <v>510</v>
      </c>
      <c r="E201" s="23" t="s">
        <v>375</v>
      </c>
      <c r="F201" s="12">
        <v>46050</v>
      </c>
      <c r="G201" s="13">
        <v>46380</v>
      </c>
      <c r="H201" s="21">
        <v>56135000</v>
      </c>
      <c r="I201" s="21">
        <v>5150000</v>
      </c>
      <c r="J201" s="5">
        <v>515000</v>
      </c>
      <c r="K201" s="3">
        <f t="shared" si="8"/>
        <v>55620000</v>
      </c>
      <c r="L201" s="1">
        <f t="shared" si="9"/>
        <v>9.1743119266054496E-3</v>
      </c>
      <c r="M201" s="14">
        <v>0</v>
      </c>
      <c r="N201" s="2">
        <v>0</v>
      </c>
      <c r="O201" s="11"/>
    </row>
    <row r="202" spans="1:15" ht="46" customHeight="1" x14ac:dyDescent="0.2">
      <c r="A202" s="10" t="s">
        <v>511</v>
      </c>
      <c r="E202" s="23" t="s">
        <v>376</v>
      </c>
      <c r="F202" s="12">
        <v>46055</v>
      </c>
      <c r="G202" s="13">
        <v>46380</v>
      </c>
      <c r="H202" s="21">
        <v>56135000</v>
      </c>
      <c r="I202" s="21">
        <v>5150000</v>
      </c>
      <c r="J202" s="5">
        <v>0</v>
      </c>
      <c r="K202" s="3">
        <f t="shared" si="8"/>
        <v>56135000</v>
      </c>
      <c r="L202" s="1">
        <f t="shared" si="9"/>
        <v>0</v>
      </c>
      <c r="M202" s="14">
        <v>0</v>
      </c>
      <c r="N202" s="2">
        <v>0</v>
      </c>
      <c r="O202" s="11"/>
    </row>
    <row r="203" spans="1:15" ht="46" customHeight="1" x14ac:dyDescent="0.2">
      <c r="A203" s="10" t="s">
        <v>512</v>
      </c>
      <c r="E203" s="23" t="s">
        <v>377</v>
      </c>
      <c r="F203" s="12">
        <v>46055</v>
      </c>
      <c r="G203" s="13">
        <v>46374</v>
      </c>
      <c r="H203" s="21">
        <v>87069333</v>
      </c>
      <c r="I203" s="21">
        <v>8240000</v>
      </c>
      <c r="J203" s="5">
        <v>0</v>
      </c>
      <c r="K203" s="3">
        <f t="shared" si="8"/>
        <v>87069333</v>
      </c>
      <c r="L203" s="1">
        <f t="shared" si="9"/>
        <v>0</v>
      </c>
      <c r="M203" s="14">
        <v>0</v>
      </c>
      <c r="N203" s="2">
        <v>0</v>
      </c>
      <c r="O203" s="11"/>
    </row>
    <row r="204" spans="1:15" ht="46" customHeight="1" x14ac:dyDescent="0.2">
      <c r="A204" s="10" t="s">
        <v>81</v>
      </c>
      <c r="E204" s="23" t="s">
        <v>378</v>
      </c>
      <c r="F204" s="12">
        <v>46049</v>
      </c>
      <c r="G204" s="13">
        <v>46378</v>
      </c>
      <c r="H204" s="21">
        <v>78348667</v>
      </c>
      <c r="I204" s="21">
        <v>7210000</v>
      </c>
      <c r="J204" s="5">
        <v>961333</v>
      </c>
      <c r="K204" s="3">
        <f t="shared" si="8"/>
        <v>77387334</v>
      </c>
      <c r="L204" s="1">
        <f t="shared" si="9"/>
        <v>1.2269934343618116E-2</v>
      </c>
      <c r="M204" s="14">
        <v>0</v>
      </c>
      <c r="N204" s="2">
        <v>0</v>
      </c>
      <c r="O204" s="11"/>
    </row>
    <row r="205" spans="1:15" ht="46" customHeight="1" x14ac:dyDescent="0.2">
      <c r="A205" s="10" t="s">
        <v>513</v>
      </c>
      <c r="E205" s="23" t="s">
        <v>379</v>
      </c>
      <c r="F205" s="12">
        <v>46050</v>
      </c>
      <c r="G205" s="13">
        <v>46297</v>
      </c>
      <c r="H205" s="21">
        <v>66950000</v>
      </c>
      <c r="I205" s="21">
        <v>6695000</v>
      </c>
      <c r="J205" s="5">
        <v>0</v>
      </c>
      <c r="K205" s="3">
        <f t="shared" si="8"/>
        <v>66950000</v>
      </c>
      <c r="L205" s="1">
        <f t="shared" si="9"/>
        <v>0</v>
      </c>
      <c r="M205" s="14">
        <v>0</v>
      </c>
      <c r="N205" s="2">
        <v>0</v>
      </c>
      <c r="O205" s="11"/>
    </row>
    <row r="206" spans="1:15" ht="46" customHeight="1" x14ac:dyDescent="0.2">
      <c r="A206" s="10" t="s">
        <v>141</v>
      </c>
      <c r="E206" s="23" t="s">
        <v>380</v>
      </c>
      <c r="F206" s="12">
        <v>46050</v>
      </c>
      <c r="G206" s="13">
        <v>46369</v>
      </c>
      <c r="H206" s="21">
        <v>70520667</v>
      </c>
      <c r="I206" s="21">
        <v>6695000</v>
      </c>
      <c r="J206" s="5">
        <v>669500</v>
      </c>
      <c r="K206" s="3">
        <f t="shared" ref="K206:K262" si="10">H206-J206</f>
        <v>69851167</v>
      </c>
      <c r="L206" s="1">
        <f t="shared" ref="L206:L262" si="11">1-(K206/H206)</f>
        <v>9.4936708412017845E-3</v>
      </c>
      <c r="M206" s="14">
        <v>0</v>
      </c>
      <c r="N206" s="2">
        <v>0</v>
      </c>
      <c r="O206" s="11"/>
    </row>
    <row r="207" spans="1:15" ht="46" customHeight="1" x14ac:dyDescent="0.2">
      <c r="A207" s="10" t="s">
        <v>53</v>
      </c>
      <c r="E207" s="23" t="s">
        <v>381</v>
      </c>
      <c r="F207" s="12">
        <v>46055</v>
      </c>
      <c r="G207" s="13">
        <v>46387</v>
      </c>
      <c r="H207" s="21">
        <v>91738667</v>
      </c>
      <c r="I207" s="21">
        <v>8240000</v>
      </c>
      <c r="J207" s="5">
        <v>0</v>
      </c>
      <c r="K207" s="3">
        <f t="shared" si="10"/>
        <v>91738667</v>
      </c>
      <c r="L207" s="1">
        <f t="shared" si="11"/>
        <v>0</v>
      </c>
      <c r="M207" s="14">
        <v>0</v>
      </c>
      <c r="N207" s="2">
        <v>0</v>
      </c>
      <c r="O207" s="11"/>
    </row>
    <row r="208" spans="1:15" ht="46" customHeight="1" x14ac:dyDescent="0.2">
      <c r="A208" s="10" t="s">
        <v>79</v>
      </c>
      <c r="E208" s="23" t="s">
        <v>382</v>
      </c>
      <c r="F208" s="12">
        <v>46055</v>
      </c>
      <c r="G208" s="13">
        <v>46507</v>
      </c>
      <c r="H208" s="21">
        <v>27696060</v>
      </c>
      <c r="I208" s="21" t="s">
        <v>544</v>
      </c>
      <c r="J208" s="5">
        <v>0</v>
      </c>
      <c r="K208" s="3">
        <f t="shared" si="10"/>
        <v>27696060</v>
      </c>
      <c r="L208" s="1">
        <f t="shared" si="11"/>
        <v>0</v>
      </c>
      <c r="M208" s="14">
        <v>0</v>
      </c>
      <c r="N208" s="2">
        <v>0</v>
      </c>
      <c r="O208" s="11"/>
    </row>
    <row r="209" spans="1:15" ht="46" customHeight="1" x14ac:dyDescent="0.2">
      <c r="A209" s="10" t="s">
        <v>514</v>
      </c>
      <c r="E209" s="23" t="s">
        <v>383</v>
      </c>
      <c r="F209" s="12">
        <v>46055</v>
      </c>
      <c r="G209" s="13">
        <v>46387</v>
      </c>
      <c r="H209" s="21">
        <v>74091333</v>
      </c>
      <c r="I209" s="21">
        <v>6695000</v>
      </c>
      <c r="J209" s="5">
        <v>0</v>
      </c>
      <c r="K209" s="3">
        <f t="shared" si="10"/>
        <v>74091333</v>
      </c>
      <c r="L209" s="1">
        <f t="shared" si="11"/>
        <v>0</v>
      </c>
      <c r="M209" s="14">
        <v>0</v>
      </c>
      <c r="N209" s="2">
        <v>0</v>
      </c>
      <c r="O209" s="11"/>
    </row>
    <row r="210" spans="1:15" ht="46" customHeight="1" x14ac:dyDescent="0.2">
      <c r="A210" s="10" t="s">
        <v>146</v>
      </c>
      <c r="E210" s="23" t="s">
        <v>384</v>
      </c>
      <c r="F210" s="12">
        <v>46055</v>
      </c>
      <c r="G210" s="13">
        <v>46387</v>
      </c>
      <c r="H210" s="21">
        <v>56993333</v>
      </c>
      <c r="I210" s="21">
        <v>5150000</v>
      </c>
      <c r="J210" s="5">
        <v>0</v>
      </c>
      <c r="K210" s="3">
        <f t="shared" si="10"/>
        <v>56993333</v>
      </c>
      <c r="L210" s="1">
        <f t="shared" si="11"/>
        <v>0</v>
      </c>
      <c r="M210" s="14">
        <v>0</v>
      </c>
      <c r="N210" s="2">
        <v>0</v>
      </c>
      <c r="O210" s="11"/>
    </row>
    <row r="211" spans="1:15" ht="46" customHeight="1" x14ac:dyDescent="0.2">
      <c r="A211" s="10" t="s">
        <v>93</v>
      </c>
      <c r="E211" s="23" t="s">
        <v>385</v>
      </c>
      <c r="F211" s="12">
        <v>46055</v>
      </c>
      <c r="G211" s="13">
        <v>46233</v>
      </c>
      <c r="H211" s="21">
        <v>56862867</v>
      </c>
      <c r="I211" s="21">
        <v>9373000</v>
      </c>
      <c r="J211" s="5">
        <v>0</v>
      </c>
      <c r="K211" s="3">
        <f t="shared" si="10"/>
        <v>56862867</v>
      </c>
      <c r="L211" s="1">
        <f t="shared" si="11"/>
        <v>0</v>
      </c>
      <c r="M211" s="14">
        <v>0</v>
      </c>
      <c r="N211" s="2">
        <v>0</v>
      </c>
      <c r="O211" s="11"/>
    </row>
    <row r="212" spans="1:15" ht="46" customHeight="1" x14ac:dyDescent="0.2">
      <c r="A212" s="10" t="s">
        <v>515</v>
      </c>
      <c r="E212" s="23" t="s">
        <v>386</v>
      </c>
      <c r="F212" s="12">
        <v>46055</v>
      </c>
      <c r="G212" s="13">
        <v>46346</v>
      </c>
      <c r="H212" s="21">
        <v>44650500</v>
      </c>
      <c r="I212" s="21">
        <v>4635000</v>
      </c>
      <c r="J212" s="5">
        <v>0</v>
      </c>
      <c r="K212" s="3">
        <f t="shared" si="10"/>
        <v>44650500</v>
      </c>
      <c r="L212" s="1">
        <f t="shared" si="11"/>
        <v>0</v>
      </c>
      <c r="M212" s="14">
        <v>0</v>
      </c>
      <c r="N212" s="2">
        <v>0</v>
      </c>
      <c r="O212" s="11"/>
    </row>
    <row r="213" spans="1:15" ht="46" customHeight="1" x14ac:dyDescent="0.2">
      <c r="A213" s="10" t="s">
        <v>516</v>
      </c>
      <c r="E213" s="23" t="s">
        <v>387</v>
      </c>
      <c r="F213" s="12">
        <v>46055</v>
      </c>
      <c r="G213" s="13">
        <v>46351</v>
      </c>
      <c r="H213" s="21">
        <v>71859666</v>
      </c>
      <c r="I213" s="21">
        <v>7210000</v>
      </c>
      <c r="J213" s="5">
        <v>0</v>
      </c>
      <c r="K213" s="3">
        <f t="shared" si="10"/>
        <v>71859666</v>
      </c>
      <c r="L213" s="1">
        <f t="shared" si="11"/>
        <v>0</v>
      </c>
      <c r="M213" s="14">
        <v>0</v>
      </c>
      <c r="N213" s="2">
        <v>0</v>
      </c>
      <c r="O213" s="11"/>
    </row>
    <row r="214" spans="1:15" ht="46" customHeight="1" x14ac:dyDescent="0.2">
      <c r="A214" s="10" t="s">
        <v>517</v>
      </c>
      <c r="E214" s="23" t="s">
        <v>388</v>
      </c>
      <c r="F214" s="12">
        <v>46049</v>
      </c>
      <c r="G214" s="13">
        <v>46371</v>
      </c>
      <c r="H214" s="21">
        <v>39428400</v>
      </c>
      <c r="I214" s="21">
        <v>3708000</v>
      </c>
      <c r="J214" s="5">
        <v>494400</v>
      </c>
      <c r="K214" s="3">
        <f t="shared" si="10"/>
        <v>38934000</v>
      </c>
      <c r="L214" s="1">
        <f t="shared" si="11"/>
        <v>1.2539184952978011E-2</v>
      </c>
      <c r="M214" s="14">
        <v>0</v>
      </c>
      <c r="N214" s="2">
        <v>0</v>
      </c>
      <c r="O214" s="11"/>
    </row>
    <row r="215" spans="1:15" ht="46" customHeight="1" x14ac:dyDescent="0.2">
      <c r="A215" s="10" t="s">
        <v>518</v>
      </c>
      <c r="E215" s="23" t="s">
        <v>389</v>
      </c>
      <c r="F215" s="12">
        <v>46049</v>
      </c>
      <c r="G215" s="13">
        <v>46386</v>
      </c>
      <c r="H215" s="21">
        <v>36740000</v>
      </c>
      <c r="I215" s="21">
        <v>3300000</v>
      </c>
      <c r="J215" s="5">
        <v>440000</v>
      </c>
      <c r="K215" s="3">
        <f t="shared" si="10"/>
        <v>36300000</v>
      </c>
      <c r="L215" s="1">
        <f t="shared" si="11"/>
        <v>1.19760479041916E-2</v>
      </c>
      <c r="M215" s="14">
        <v>0</v>
      </c>
      <c r="N215" s="2">
        <v>0</v>
      </c>
      <c r="O215" s="11"/>
    </row>
    <row r="216" spans="1:15" ht="46" customHeight="1" x14ac:dyDescent="0.2">
      <c r="A216" s="10" t="s">
        <v>519</v>
      </c>
      <c r="E216" s="23" t="s">
        <v>390</v>
      </c>
      <c r="F216" s="12">
        <v>46049</v>
      </c>
      <c r="G216" s="13">
        <v>46248</v>
      </c>
      <c r="H216" s="21">
        <v>37389000</v>
      </c>
      <c r="I216" s="21">
        <v>5665000</v>
      </c>
      <c r="J216" s="5">
        <v>755333</v>
      </c>
      <c r="K216" s="3">
        <f t="shared" si="10"/>
        <v>36633667</v>
      </c>
      <c r="L216" s="1">
        <f t="shared" si="11"/>
        <v>2.0202011286742039E-2</v>
      </c>
      <c r="M216" s="14">
        <v>0</v>
      </c>
      <c r="N216" s="2">
        <v>0</v>
      </c>
      <c r="O216" s="11"/>
    </row>
    <row r="217" spans="1:15" ht="46" customHeight="1" x14ac:dyDescent="0.2">
      <c r="A217" s="10" t="s">
        <v>107</v>
      </c>
      <c r="E217" s="23" t="s">
        <v>391</v>
      </c>
      <c r="F217" s="12">
        <v>46049</v>
      </c>
      <c r="G217" s="13">
        <v>46370</v>
      </c>
      <c r="H217" s="21">
        <v>42580200</v>
      </c>
      <c r="I217" s="21">
        <v>4017000</v>
      </c>
      <c r="J217" s="5">
        <v>0</v>
      </c>
      <c r="K217" s="3">
        <f t="shared" si="10"/>
        <v>42580200</v>
      </c>
      <c r="L217" s="1">
        <f t="shared" si="11"/>
        <v>0</v>
      </c>
      <c r="M217" s="14">
        <v>0</v>
      </c>
      <c r="N217" s="2">
        <v>0</v>
      </c>
      <c r="O217" s="11"/>
    </row>
    <row r="218" spans="1:15" ht="46" customHeight="1" x14ac:dyDescent="0.2">
      <c r="A218" s="10" t="s">
        <v>127</v>
      </c>
      <c r="E218" s="23" t="s">
        <v>392</v>
      </c>
      <c r="F218" s="12">
        <v>46049</v>
      </c>
      <c r="G218" s="13">
        <v>46370</v>
      </c>
      <c r="H218" s="21">
        <v>81885000</v>
      </c>
      <c r="I218" s="21">
        <v>7725000</v>
      </c>
      <c r="J218" s="5">
        <v>1030000</v>
      </c>
      <c r="K218" s="3">
        <f t="shared" si="10"/>
        <v>80855000</v>
      </c>
      <c r="L218" s="1">
        <f t="shared" si="11"/>
        <v>1.2578616352201255E-2</v>
      </c>
      <c r="M218" s="14">
        <v>0</v>
      </c>
      <c r="N218" s="2">
        <v>0</v>
      </c>
      <c r="O218" s="11"/>
    </row>
    <row r="219" spans="1:15" ht="46" customHeight="1" x14ac:dyDescent="0.2">
      <c r="A219" s="10" t="s">
        <v>34</v>
      </c>
      <c r="E219" s="23" t="s">
        <v>393</v>
      </c>
      <c r="F219" s="12">
        <v>46055</v>
      </c>
      <c r="G219" s="13">
        <v>46325</v>
      </c>
      <c r="H219" s="21">
        <v>55414000</v>
      </c>
      <c r="I219" s="21">
        <v>6180000</v>
      </c>
      <c r="J219" s="5">
        <v>0</v>
      </c>
      <c r="K219" s="3">
        <f t="shared" si="10"/>
        <v>55414000</v>
      </c>
      <c r="L219" s="1">
        <f t="shared" si="11"/>
        <v>0</v>
      </c>
      <c r="M219" s="14">
        <v>0</v>
      </c>
      <c r="N219" s="2">
        <v>0</v>
      </c>
      <c r="O219" s="11"/>
    </row>
    <row r="220" spans="1:15" ht="46" customHeight="1" x14ac:dyDescent="0.2">
      <c r="A220" s="10" t="s">
        <v>520</v>
      </c>
      <c r="E220" s="23" t="s">
        <v>394</v>
      </c>
      <c r="F220" s="12">
        <v>46055</v>
      </c>
      <c r="G220" s="13">
        <v>46380</v>
      </c>
      <c r="H220" s="21">
        <v>72975500</v>
      </c>
      <c r="I220" s="21">
        <v>6695000</v>
      </c>
      <c r="J220" s="5">
        <v>0</v>
      </c>
      <c r="K220" s="3">
        <f t="shared" si="10"/>
        <v>72975500</v>
      </c>
      <c r="L220" s="1">
        <f t="shared" si="11"/>
        <v>0</v>
      </c>
      <c r="M220" s="14">
        <v>0</v>
      </c>
      <c r="N220" s="2">
        <v>0</v>
      </c>
      <c r="O220" s="11"/>
    </row>
    <row r="221" spans="1:15" ht="46" customHeight="1" x14ac:dyDescent="0.2">
      <c r="A221" s="10" t="s">
        <v>521</v>
      </c>
      <c r="E221" s="23" t="s">
        <v>395</v>
      </c>
      <c r="F221" s="12">
        <v>46055</v>
      </c>
      <c r="G221" s="13">
        <v>46373</v>
      </c>
      <c r="H221" s="21">
        <v>76906666</v>
      </c>
      <c r="I221" s="21">
        <v>7210000</v>
      </c>
      <c r="J221" s="5">
        <v>0</v>
      </c>
      <c r="K221" s="3">
        <f t="shared" si="10"/>
        <v>76906666</v>
      </c>
      <c r="L221" s="1">
        <f t="shared" si="11"/>
        <v>0</v>
      </c>
      <c r="M221" s="14">
        <v>0</v>
      </c>
      <c r="N221" s="2">
        <v>0</v>
      </c>
      <c r="O221" s="11"/>
    </row>
    <row r="222" spans="1:15" ht="46" customHeight="1" x14ac:dyDescent="0.2">
      <c r="A222" s="10" t="s">
        <v>130</v>
      </c>
      <c r="E222" s="23" t="s">
        <v>396</v>
      </c>
      <c r="F222" s="12">
        <v>46055</v>
      </c>
      <c r="G222" s="13">
        <v>46384</v>
      </c>
      <c r="H222" s="21">
        <v>92219333</v>
      </c>
      <c r="I222" s="21">
        <v>8755000</v>
      </c>
      <c r="J222" s="5">
        <v>0</v>
      </c>
      <c r="K222" s="3">
        <f t="shared" si="10"/>
        <v>92219333</v>
      </c>
      <c r="L222" s="1">
        <f t="shared" si="11"/>
        <v>0</v>
      </c>
      <c r="M222" s="14">
        <v>0</v>
      </c>
      <c r="N222" s="2">
        <v>0</v>
      </c>
      <c r="O222" s="11"/>
    </row>
    <row r="223" spans="1:15" ht="46" customHeight="1" x14ac:dyDescent="0.2">
      <c r="A223" s="10" t="s">
        <v>168</v>
      </c>
      <c r="E223" s="23" t="s">
        <v>397</v>
      </c>
      <c r="F223" s="12">
        <v>46049</v>
      </c>
      <c r="G223" s="13">
        <v>46378</v>
      </c>
      <c r="H223" s="21">
        <v>95137667</v>
      </c>
      <c r="I223" s="21">
        <v>8755000</v>
      </c>
      <c r="J223" s="5">
        <v>1167333</v>
      </c>
      <c r="K223" s="3">
        <f t="shared" si="10"/>
        <v>93970334</v>
      </c>
      <c r="L223" s="1">
        <f t="shared" si="11"/>
        <v>1.2269935103621954E-2</v>
      </c>
      <c r="M223" s="14">
        <v>0</v>
      </c>
      <c r="N223" s="2">
        <v>0</v>
      </c>
      <c r="O223" s="11"/>
    </row>
    <row r="224" spans="1:15" ht="46" customHeight="1" x14ac:dyDescent="0.2">
      <c r="A224" s="10" t="s">
        <v>154</v>
      </c>
      <c r="E224" s="23" t="s">
        <v>398</v>
      </c>
      <c r="F224" s="12">
        <v>46050</v>
      </c>
      <c r="G224" s="13">
        <v>46351</v>
      </c>
      <c r="H224" s="21">
        <v>71859666</v>
      </c>
      <c r="I224" s="21">
        <v>7210000</v>
      </c>
      <c r="J224" s="5">
        <v>721000</v>
      </c>
      <c r="K224" s="3">
        <f t="shared" si="10"/>
        <v>71138666</v>
      </c>
      <c r="L224" s="1">
        <f t="shared" si="11"/>
        <v>1.0033444909137157E-2</v>
      </c>
      <c r="M224" s="14">
        <v>0</v>
      </c>
      <c r="N224" s="2">
        <v>0</v>
      </c>
      <c r="O224" s="11"/>
    </row>
    <row r="225" spans="1:15" ht="46" customHeight="1" x14ac:dyDescent="0.2">
      <c r="A225" s="10" t="s">
        <v>522</v>
      </c>
      <c r="E225" s="23" t="s">
        <v>399</v>
      </c>
      <c r="F225" s="12">
        <v>46051</v>
      </c>
      <c r="G225" s="13">
        <v>46386</v>
      </c>
      <c r="H225" s="21">
        <v>68598000</v>
      </c>
      <c r="I225" s="21">
        <v>6180000</v>
      </c>
      <c r="J225" s="5">
        <v>412000</v>
      </c>
      <c r="K225" s="3">
        <f t="shared" si="10"/>
        <v>68186000</v>
      </c>
      <c r="L225" s="1">
        <f t="shared" si="11"/>
        <v>6.0060060060059817E-3</v>
      </c>
      <c r="M225" s="14">
        <v>0</v>
      </c>
      <c r="N225" s="2">
        <v>0</v>
      </c>
      <c r="O225" s="11"/>
    </row>
    <row r="226" spans="1:15" ht="46" customHeight="1" x14ac:dyDescent="0.2">
      <c r="A226" s="10" t="s">
        <v>523</v>
      </c>
      <c r="E226" s="23" t="s">
        <v>400</v>
      </c>
      <c r="F226" s="12">
        <v>46050</v>
      </c>
      <c r="G226" s="13">
        <v>46202</v>
      </c>
      <c r="H226" s="21">
        <v>46552567</v>
      </c>
      <c r="I226" s="21">
        <v>9373000</v>
      </c>
      <c r="J226" s="5">
        <v>937300</v>
      </c>
      <c r="K226" s="3">
        <f t="shared" si="10"/>
        <v>45615267</v>
      </c>
      <c r="L226" s="1">
        <f t="shared" si="11"/>
        <v>2.013422804375109E-2</v>
      </c>
      <c r="M226" s="14">
        <v>0</v>
      </c>
      <c r="N226" s="2">
        <v>0</v>
      </c>
      <c r="O226" s="11"/>
    </row>
    <row r="227" spans="1:15" ht="46" customHeight="1" x14ac:dyDescent="0.2">
      <c r="A227" s="10" t="s">
        <v>524</v>
      </c>
      <c r="E227" s="23" t="s">
        <v>401</v>
      </c>
      <c r="F227" s="12">
        <v>46050</v>
      </c>
      <c r="G227" s="13">
        <v>46297</v>
      </c>
      <c r="H227" s="21">
        <v>54675833</v>
      </c>
      <c r="I227" s="21">
        <v>6695000</v>
      </c>
      <c r="J227" s="5">
        <v>669500</v>
      </c>
      <c r="K227" s="3">
        <f t="shared" si="10"/>
        <v>54006333</v>
      </c>
      <c r="L227" s="1">
        <f t="shared" si="11"/>
        <v>1.2244898033835216E-2</v>
      </c>
      <c r="M227" s="14">
        <v>0</v>
      </c>
      <c r="N227" s="2">
        <v>0</v>
      </c>
      <c r="O227" s="11"/>
    </row>
    <row r="228" spans="1:15" ht="46" customHeight="1" x14ac:dyDescent="0.2">
      <c r="A228" s="10" t="s">
        <v>170</v>
      </c>
      <c r="E228" s="23" t="s">
        <v>402</v>
      </c>
      <c r="F228" s="12">
        <v>46055</v>
      </c>
      <c r="G228" s="13">
        <v>46383</v>
      </c>
      <c r="H228" s="21">
        <v>111926667</v>
      </c>
      <c r="I228" s="21">
        <v>10300000</v>
      </c>
      <c r="J228" s="5">
        <v>0</v>
      </c>
      <c r="K228" s="3">
        <f t="shared" si="10"/>
        <v>111926667</v>
      </c>
      <c r="L228" s="1">
        <f t="shared" si="11"/>
        <v>0</v>
      </c>
      <c r="M228" s="14">
        <v>0</v>
      </c>
      <c r="N228" s="2">
        <v>0</v>
      </c>
      <c r="O228" s="11"/>
    </row>
    <row r="229" spans="1:15" ht="46" customHeight="1" x14ac:dyDescent="0.2">
      <c r="A229" s="10" t="s">
        <v>525</v>
      </c>
      <c r="E229" s="23" t="s">
        <v>403</v>
      </c>
      <c r="F229" s="12">
        <v>46051</v>
      </c>
      <c r="G229" s="13">
        <v>46278</v>
      </c>
      <c r="H229" s="21">
        <v>62074667</v>
      </c>
      <c r="I229" s="21">
        <v>8240000</v>
      </c>
      <c r="J229" s="5">
        <v>549333</v>
      </c>
      <c r="K229" s="3">
        <f t="shared" si="10"/>
        <v>61525334</v>
      </c>
      <c r="L229" s="1">
        <f t="shared" si="11"/>
        <v>8.8495521047257109E-3</v>
      </c>
      <c r="M229" s="14">
        <v>0</v>
      </c>
      <c r="N229" s="2">
        <v>0</v>
      </c>
      <c r="O229" s="11"/>
    </row>
    <row r="230" spans="1:15" ht="46" customHeight="1" x14ac:dyDescent="0.2">
      <c r="A230" s="10" t="s">
        <v>78</v>
      </c>
      <c r="E230" s="23" t="s">
        <v>404</v>
      </c>
      <c r="F230" s="12">
        <v>46055</v>
      </c>
      <c r="G230" s="13">
        <v>46384</v>
      </c>
      <c r="H230" s="21">
        <v>67362000</v>
      </c>
      <c r="I230" s="21">
        <v>6180000</v>
      </c>
      <c r="J230" s="5">
        <v>0</v>
      </c>
      <c r="K230" s="3">
        <f t="shared" si="10"/>
        <v>67362000</v>
      </c>
      <c r="L230" s="1">
        <f t="shared" si="11"/>
        <v>0</v>
      </c>
      <c r="M230" s="14">
        <v>0</v>
      </c>
      <c r="N230" s="2">
        <v>0</v>
      </c>
      <c r="O230" s="11"/>
    </row>
    <row r="231" spans="1:15" ht="46" customHeight="1" x14ac:dyDescent="0.2">
      <c r="A231" s="10" t="s">
        <v>128</v>
      </c>
      <c r="E231" s="23" t="s">
        <v>405</v>
      </c>
      <c r="F231" s="12">
        <v>46024</v>
      </c>
      <c r="G231" s="13">
        <v>46379</v>
      </c>
      <c r="H231" s="21">
        <v>95137667</v>
      </c>
      <c r="I231" s="21">
        <v>8755000</v>
      </c>
      <c r="J231" s="5">
        <v>0</v>
      </c>
      <c r="K231" s="3">
        <f t="shared" si="10"/>
        <v>95137667</v>
      </c>
      <c r="L231" s="1">
        <f t="shared" si="11"/>
        <v>0</v>
      </c>
      <c r="M231" s="14">
        <v>0</v>
      </c>
      <c r="N231" s="2">
        <v>0</v>
      </c>
      <c r="O231" s="11"/>
    </row>
    <row r="232" spans="1:15" ht="46" customHeight="1" x14ac:dyDescent="0.2">
      <c r="A232" s="10" t="s">
        <v>526</v>
      </c>
      <c r="E232" s="23" t="s">
        <v>406</v>
      </c>
      <c r="F232" s="12"/>
      <c r="G232" s="13"/>
      <c r="H232" s="21">
        <v>46961487</v>
      </c>
      <c r="I232" s="21"/>
      <c r="J232" s="5">
        <v>0</v>
      </c>
      <c r="K232" s="3">
        <f t="shared" si="10"/>
        <v>46961487</v>
      </c>
      <c r="L232" s="1">
        <f t="shared" si="11"/>
        <v>0</v>
      </c>
      <c r="M232" s="14">
        <v>0</v>
      </c>
      <c r="N232" s="2">
        <v>0</v>
      </c>
      <c r="O232" s="11"/>
    </row>
    <row r="233" spans="1:15" ht="46" customHeight="1" x14ac:dyDescent="0.2">
      <c r="A233" s="10" t="s">
        <v>61</v>
      </c>
      <c r="E233" s="23" t="s">
        <v>407</v>
      </c>
      <c r="F233" s="12">
        <v>46049</v>
      </c>
      <c r="G233" s="13">
        <v>46381</v>
      </c>
      <c r="H233" s="21">
        <v>84717500</v>
      </c>
      <c r="I233" s="21">
        <v>7725000</v>
      </c>
      <c r="J233" s="5">
        <v>1030000</v>
      </c>
      <c r="K233" s="3">
        <f t="shared" si="10"/>
        <v>83687500</v>
      </c>
      <c r="L233" s="1">
        <f t="shared" si="11"/>
        <v>1.2158054711246202E-2</v>
      </c>
      <c r="M233" s="14">
        <v>0</v>
      </c>
      <c r="N233" s="2">
        <v>0</v>
      </c>
      <c r="O233" s="11"/>
    </row>
    <row r="234" spans="1:15" ht="46" customHeight="1" x14ac:dyDescent="0.2">
      <c r="A234" s="10" t="s">
        <v>527</v>
      </c>
      <c r="E234" s="23" t="s">
        <v>408</v>
      </c>
      <c r="F234" s="12">
        <v>46055</v>
      </c>
      <c r="G234" s="13">
        <v>46351</v>
      </c>
      <c r="H234" s="21">
        <v>60564000</v>
      </c>
      <c r="I234" s="21">
        <v>6180000</v>
      </c>
      <c r="J234" s="5">
        <v>0</v>
      </c>
      <c r="K234" s="3">
        <f t="shared" si="10"/>
        <v>60564000</v>
      </c>
      <c r="L234" s="1">
        <f t="shared" si="11"/>
        <v>0</v>
      </c>
      <c r="M234" s="14">
        <v>0</v>
      </c>
      <c r="N234" s="2">
        <v>0</v>
      </c>
      <c r="O234" s="11"/>
    </row>
    <row r="235" spans="1:15" ht="46" customHeight="1" x14ac:dyDescent="0.2">
      <c r="A235" s="10" t="s">
        <v>171</v>
      </c>
      <c r="E235" s="23" t="s">
        <v>409</v>
      </c>
      <c r="F235" s="12">
        <v>46055</v>
      </c>
      <c r="G235" s="13">
        <v>46369</v>
      </c>
      <c r="H235" s="21">
        <v>75945333</v>
      </c>
      <c r="I235" s="21">
        <v>7210000</v>
      </c>
      <c r="J235" s="5">
        <v>0</v>
      </c>
      <c r="K235" s="3">
        <f t="shared" si="10"/>
        <v>75945333</v>
      </c>
      <c r="L235" s="1">
        <f t="shared" si="11"/>
        <v>0</v>
      </c>
      <c r="M235" s="14">
        <v>0</v>
      </c>
      <c r="N235" s="2">
        <v>0</v>
      </c>
      <c r="O235" s="11"/>
    </row>
    <row r="236" spans="1:15" ht="46" customHeight="1" x14ac:dyDescent="0.2">
      <c r="A236" s="10" t="s">
        <v>54</v>
      </c>
      <c r="E236" s="23" t="s">
        <v>410</v>
      </c>
      <c r="F236" s="12">
        <v>46051</v>
      </c>
      <c r="G236" s="13">
        <v>46369</v>
      </c>
      <c r="H236" s="21">
        <v>75945333</v>
      </c>
      <c r="I236" s="21">
        <v>7210000</v>
      </c>
      <c r="J236" s="5">
        <v>480667</v>
      </c>
      <c r="K236" s="3">
        <f t="shared" si="10"/>
        <v>75464666</v>
      </c>
      <c r="L236" s="1">
        <f t="shared" si="11"/>
        <v>6.3291183409519558E-3</v>
      </c>
      <c r="M236" s="14">
        <v>0</v>
      </c>
      <c r="N236" s="2">
        <v>0</v>
      </c>
      <c r="O236" s="11"/>
    </row>
    <row r="237" spans="1:15" ht="46" customHeight="1" x14ac:dyDescent="0.2">
      <c r="A237" s="10" t="s">
        <v>528</v>
      </c>
      <c r="E237" s="23" t="s">
        <v>411</v>
      </c>
      <c r="F237" s="12">
        <v>46049</v>
      </c>
      <c r="G237" s="13">
        <v>46382</v>
      </c>
      <c r="H237" s="21">
        <v>67980000</v>
      </c>
      <c r="I237" s="21">
        <v>6180000</v>
      </c>
      <c r="J237" s="5">
        <v>824000</v>
      </c>
      <c r="K237" s="3">
        <f t="shared" si="10"/>
        <v>67156000</v>
      </c>
      <c r="L237" s="1">
        <f t="shared" si="11"/>
        <v>1.2121212121212088E-2</v>
      </c>
      <c r="M237" s="14">
        <v>0</v>
      </c>
      <c r="N237" s="2">
        <v>0</v>
      </c>
      <c r="O237" s="11"/>
    </row>
    <row r="238" spans="1:15" ht="46" customHeight="1" x14ac:dyDescent="0.2">
      <c r="A238" s="10" t="s">
        <v>529</v>
      </c>
      <c r="E238" s="23" t="s">
        <v>412</v>
      </c>
      <c r="F238" s="12">
        <v>46055</v>
      </c>
      <c r="G238" s="13">
        <v>46387</v>
      </c>
      <c r="H238" s="21">
        <v>41158800</v>
      </c>
      <c r="I238" s="21">
        <v>3708000</v>
      </c>
      <c r="J238" s="5">
        <v>0</v>
      </c>
      <c r="K238" s="3">
        <f t="shared" si="10"/>
        <v>41158800</v>
      </c>
      <c r="L238" s="1">
        <f t="shared" si="11"/>
        <v>0</v>
      </c>
      <c r="M238" s="14">
        <v>0</v>
      </c>
      <c r="N238" s="2">
        <v>0</v>
      </c>
      <c r="O238" s="11"/>
    </row>
    <row r="239" spans="1:15" ht="46" customHeight="1" x14ac:dyDescent="0.2">
      <c r="A239" s="10" t="s">
        <v>530</v>
      </c>
      <c r="E239" s="23" t="s">
        <v>413</v>
      </c>
      <c r="F239" s="12">
        <v>46055</v>
      </c>
      <c r="G239" s="13">
        <v>46373</v>
      </c>
      <c r="H239" s="21">
        <v>54418333</v>
      </c>
      <c r="I239" s="21">
        <v>5150000</v>
      </c>
      <c r="J239" s="5">
        <v>0</v>
      </c>
      <c r="K239" s="3">
        <f t="shared" si="10"/>
        <v>54418333</v>
      </c>
      <c r="L239" s="1">
        <f t="shared" si="11"/>
        <v>0</v>
      </c>
      <c r="M239" s="14">
        <v>0</v>
      </c>
      <c r="N239" s="2">
        <v>0</v>
      </c>
      <c r="O239" s="11"/>
    </row>
    <row r="240" spans="1:15" ht="46" customHeight="1" x14ac:dyDescent="0.2">
      <c r="A240" s="10" t="s">
        <v>142</v>
      </c>
      <c r="E240" s="23" t="s">
        <v>414</v>
      </c>
      <c r="F240" s="12">
        <v>46055</v>
      </c>
      <c r="G240" s="13">
        <v>46202</v>
      </c>
      <c r="H240" s="21">
        <v>35809667</v>
      </c>
      <c r="I240" s="21">
        <v>7210000</v>
      </c>
      <c r="J240" s="5">
        <v>0</v>
      </c>
      <c r="K240" s="3">
        <f t="shared" si="10"/>
        <v>35809667</v>
      </c>
      <c r="L240" s="1">
        <f t="shared" si="11"/>
        <v>0</v>
      </c>
      <c r="M240" s="14">
        <v>0</v>
      </c>
      <c r="N240" s="2">
        <v>0</v>
      </c>
      <c r="O240" s="11"/>
    </row>
    <row r="241" spans="1:15" ht="46" customHeight="1" x14ac:dyDescent="0.2">
      <c r="A241" s="10" t="s">
        <v>82</v>
      </c>
      <c r="E241" s="23" t="s">
        <v>415</v>
      </c>
      <c r="F241" s="12">
        <v>46055</v>
      </c>
      <c r="G241" s="13">
        <v>46266</v>
      </c>
      <c r="H241" s="21">
        <v>23100000</v>
      </c>
      <c r="I241" s="21">
        <v>3300000</v>
      </c>
      <c r="J241" s="5">
        <v>0</v>
      </c>
      <c r="K241" s="3">
        <f t="shared" si="10"/>
        <v>23100000</v>
      </c>
      <c r="L241" s="1">
        <f t="shared" si="11"/>
        <v>0</v>
      </c>
      <c r="M241" s="14">
        <v>0</v>
      </c>
      <c r="N241" s="2">
        <v>0</v>
      </c>
      <c r="O241" s="11"/>
    </row>
    <row r="242" spans="1:15" ht="46" customHeight="1" x14ac:dyDescent="0.2">
      <c r="A242" s="10" t="s">
        <v>531</v>
      </c>
      <c r="E242" s="23" t="s">
        <v>416</v>
      </c>
      <c r="F242" s="12">
        <v>46051</v>
      </c>
      <c r="G242" s="13">
        <v>46262</v>
      </c>
      <c r="H242" s="21">
        <v>39655000</v>
      </c>
      <c r="I242" s="21">
        <v>5665000</v>
      </c>
      <c r="J242" s="5">
        <v>377667</v>
      </c>
      <c r="K242" s="3">
        <f t="shared" si="10"/>
        <v>39277333</v>
      </c>
      <c r="L242" s="1">
        <f t="shared" si="11"/>
        <v>9.5238179296431857E-3</v>
      </c>
      <c r="M242" s="14">
        <v>0</v>
      </c>
      <c r="N242" s="2">
        <v>0</v>
      </c>
      <c r="O242" s="11"/>
    </row>
    <row r="243" spans="1:15" ht="46" customHeight="1" x14ac:dyDescent="0.2">
      <c r="A243" s="10" t="s">
        <v>532</v>
      </c>
      <c r="E243" s="23" t="s">
        <v>417</v>
      </c>
      <c r="F243" s="12">
        <v>46051</v>
      </c>
      <c r="G243" s="13">
        <v>46262</v>
      </c>
      <c r="H243" s="21">
        <v>39655000</v>
      </c>
      <c r="I243" s="21">
        <v>5665000</v>
      </c>
      <c r="J243" s="5">
        <v>0</v>
      </c>
      <c r="K243" s="3">
        <f t="shared" si="10"/>
        <v>39655000</v>
      </c>
      <c r="L243" s="1">
        <f t="shared" si="11"/>
        <v>0</v>
      </c>
      <c r="M243" s="14">
        <v>0</v>
      </c>
      <c r="N243" s="2">
        <v>0</v>
      </c>
      <c r="O243" s="11"/>
    </row>
    <row r="244" spans="1:15" ht="46" customHeight="1" x14ac:dyDescent="0.2">
      <c r="A244" s="10" t="s">
        <v>533</v>
      </c>
      <c r="E244" s="23" t="s">
        <v>418</v>
      </c>
      <c r="F244" s="12">
        <v>46050</v>
      </c>
      <c r="G244" s="13">
        <v>46387</v>
      </c>
      <c r="H244" s="21">
        <v>27674383</v>
      </c>
      <c r="I244" s="21">
        <v>2523500</v>
      </c>
      <c r="J244" s="5">
        <v>252350</v>
      </c>
      <c r="K244" s="3">
        <f t="shared" si="10"/>
        <v>27422033</v>
      </c>
      <c r="L244" s="1">
        <f t="shared" si="11"/>
        <v>9.1185411432659347E-3</v>
      </c>
      <c r="M244" s="14">
        <v>0</v>
      </c>
      <c r="N244" s="2">
        <v>0</v>
      </c>
      <c r="O244" s="11"/>
    </row>
    <row r="245" spans="1:15" ht="46" customHeight="1" x14ac:dyDescent="0.2">
      <c r="A245" s="10" t="s">
        <v>115</v>
      </c>
      <c r="E245" s="23" t="s">
        <v>419</v>
      </c>
      <c r="F245" s="12">
        <v>46055</v>
      </c>
      <c r="G245" s="13">
        <v>46282</v>
      </c>
      <c r="H245" s="21">
        <v>65954333</v>
      </c>
      <c r="I245" s="21">
        <v>8755000</v>
      </c>
      <c r="J245" s="5">
        <v>0</v>
      </c>
      <c r="K245" s="3">
        <f t="shared" si="10"/>
        <v>65954333</v>
      </c>
      <c r="L245" s="1">
        <f t="shared" si="11"/>
        <v>0</v>
      </c>
      <c r="M245" s="14">
        <v>0</v>
      </c>
      <c r="N245" s="2">
        <v>0</v>
      </c>
      <c r="O245" s="11"/>
    </row>
    <row r="246" spans="1:15" ht="46" customHeight="1" x14ac:dyDescent="0.2">
      <c r="A246" s="10" t="s">
        <v>180</v>
      </c>
      <c r="E246" s="23" t="s">
        <v>420</v>
      </c>
      <c r="F246" s="12">
        <v>46055</v>
      </c>
      <c r="G246" s="13">
        <v>46356</v>
      </c>
      <c r="H246" s="21">
        <v>75945333</v>
      </c>
      <c r="I246" s="21">
        <v>7210000</v>
      </c>
      <c r="J246" s="5">
        <v>0</v>
      </c>
      <c r="K246" s="3">
        <f t="shared" si="10"/>
        <v>75945333</v>
      </c>
      <c r="L246" s="1">
        <f t="shared" si="11"/>
        <v>0</v>
      </c>
      <c r="M246" s="14">
        <v>0</v>
      </c>
      <c r="N246" s="2">
        <v>0</v>
      </c>
      <c r="O246" s="11"/>
    </row>
    <row r="247" spans="1:15" ht="46" customHeight="1" x14ac:dyDescent="0.2">
      <c r="A247" s="10" t="s">
        <v>89</v>
      </c>
      <c r="E247" s="23" t="s">
        <v>421</v>
      </c>
      <c r="F247" s="12">
        <v>46055</v>
      </c>
      <c r="G247" s="13">
        <v>46369</v>
      </c>
      <c r="H247" s="21">
        <v>86794667</v>
      </c>
      <c r="I247" s="21">
        <v>8240000</v>
      </c>
      <c r="J247" s="5">
        <v>0</v>
      </c>
      <c r="K247" s="3">
        <f t="shared" si="10"/>
        <v>86794667</v>
      </c>
      <c r="L247" s="1">
        <f t="shared" si="11"/>
        <v>0</v>
      </c>
      <c r="M247" s="14">
        <v>0</v>
      </c>
      <c r="N247" s="2">
        <v>0</v>
      </c>
      <c r="O247" s="11"/>
    </row>
    <row r="248" spans="1:15" ht="46" customHeight="1" x14ac:dyDescent="0.2">
      <c r="A248" s="10" t="s">
        <v>32</v>
      </c>
      <c r="E248" s="23" t="s">
        <v>422</v>
      </c>
      <c r="F248" s="12">
        <v>46056</v>
      </c>
      <c r="G248" s="13">
        <v>46278</v>
      </c>
      <c r="H248" s="21">
        <v>65954333</v>
      </c>
      <c r="I248" s="21">
        <v>8755000</v>
      </c>
      <c r="J248" s="5">
        <v>0</v>
      </c>
      <c r="K248" s="3">
        <f t="shared" si="10"/>
        <v>65954333</v>
      </c>
      <c r="L248" s="1">
        <f t="shared" si="11"/>
        <v>0</v>
      </c>
      <c r="M248" s="14">
        <v>0</v>
      </c>
      <c r="N248" s="2">
        <v>0</v>
      </c>
      <c r="O248" s="11"/>
    </row>
    <row r="249" spans="1:15" ht="46" customHeight="1" x14ac:dyDescent="0.2">
      <c r="A249" s="10" t="s">
        <v>534</v>
      </c>
      <c r="E249" s="23" t="s">
        <v>423</v>
      </c>
      <c r="F249" s="12">
        <v>46055</v>
      </c>
      <c r="G249" s="13">
        <v>46247</v>
      </c>
      <c r="H249" s="21">
        <v>13472000</v>
      </c>
      <c r="I249" s="21">
        <v>2105000</v>
      </c>
      <c r="J249" s="5">
        <v>0</v>
      </c>
      <c r="K249" s="3">
        <f t="shared" si="10"/>
        <v>13472000</v>
      </c>
      <c r="L249" s="1">
        <f t="shared" si="11"/>
        <v>0</v>
      </c>
      <c r="M249" s="14">
        <v>0</v>
      </c>
      <c r="N249" s="2">
        <v>0</v>
      </c>
      <c r="O249" s="11"/>
    </row>
    <row r="250" spans="1:15" ht="46" customHeight="1" x14ac:dyDescent="0.2">
      <c r="A250" s="10" t="s">
        <v>535</v>
      </c>
      <c r="E250" s="23" t="s">
        <v>424</v>
      </c>
      <c r="F250" s="12">
        <v>46056</v>
      </c>
      <c r="G250" s="13">
        <v>46736</v>
      </c>
      <c r="H250" s="21">
        <v>99666233</v>
      </c>
      <c r="I250" s="21">
        <v>9373000</v>
      </c>
      <c r="J250" s="5">
        <v>0</v>
      </c>
      <c r="K250" s="3">
        <f t="shared" si="10"/>
        <v>99666233</v>
      </c>
      <c r="L250" s="1">
        <f t="shared" si="11"/>
        <v>0</v>
      </c>
      <c r="M250" s="14">
        <v>0</v>
      </c>
      <c r="N250" s="2">
        <v>0</v>
      </c>
      <c r="O250" s="11"/>
    </row>
    <row r="251" spans="1:15" ht="46" customHeight="1" x14ac:dyDescent="0.2">
      <c r="A251" s="10" t="s">
        <v>536</v>
      </c>
      <c r="E251" s="23" t="s">
        <v>425</v>
      </c>
      <c r="F251" s="12">
        <v>46050</v>
      </c>
      <c r="G251" s="13">
        <v>46358</v>
      </c>
      <c r="H251" s="21">
        <v>73301667</v>
      </c>
      <c r="I251" s="21">
        <v>7210000</v>
      </c>
      <c r="J251" s="5">
        <v>721000</v>
      </c>
      <c r="K251" s="3">
        <f t="shared" si="10"/>
        <v>72580667</v>
      </c>
      <c r="L251" s="1">
        <f t="shared" si="11"/>
        <v>9.8360655290418153E-3</v>
      </c>
      <c r="M251" s="14">
        <v>0</v>
      </c>
      <c r="N251" s="2">
        <v>0</v>
      </c>
      <c r="O251" s="11"/>
    </row>
    <row r="252" spans="1:15" ht="46" customHeight="1" x14ac:dyDescent="0.2">
      <c r="A252" s="10" t="s">
        <v>537</v>
      </c>
      <c r="E252" s="23" t="s">
        <v>426</v>
      </c>
      <c r="F252" s="12">
        <v>46055</v>
      </c>
      <c r="G252" s="13">
        <v>46226</v>
      </c>
      <c r="H252" s="21">
        <v>41337333</v>
      </c>
      <c r="I252" s="21">
        <v>7210000</v>
      </c>
      <c r="J252" s="5">
        <v>0</v>
      </c>
      <c r="K252" s="3">
        <f t="shared" si="10"/>
        <v>41337333</v>
      </c>
      <c r="L252" s="1">
        <f t="shared" si="11"/>
        <v>0</v>
      </c>
      <c r="M252" s="14">
        <v>0</v>
      </c>
      <c r="N252" s="2">
        <v>0</v>
      </c>
      <c r="O252" s="11"/>
    </row>
    <row r="253" spans="1:15" ht="46" customHeight="1" x14ac:dyDescent="0.2">
      <c r="A253" s="10" t="s">
        <v>538</v>
      </c>
      <c r="E253" s="23" t="s">
        <v>427</v>
      </c>
      <c r="F253" s="12">
        <v>46050</v>
      </c>
      <c r="G253" s="13">
        <v>46261</v>
      </c>
      <c r="H253" s="21">
        <v>61285000</v>
      </c>
      <c r="I253" s="21">
        <v>8755000</v>
      </c>
      <c r="J253" s="5">
        <v>875500</v>
      </c>
      <c r="K253" s="3">
        <f t="shared" si="10"/>
        <v>60409500</v>
      </c>
      <c r="L253" s="1">
        <f t="shared" si="11"/>
        <v>1.4285714285714235E-2</v>
      </c>
      <c r="M253" s="14">
        <v>0</v>
      </c>
      <c r="N253" s="2">
        <v>0</v>
      </c>
      <c r="O253" s="11"/>
    </row>
    <row r="254" spans="1:15" ht="46" customHeight="1" x14ac:dyDescent="0.2">
      <c r="A254" s="10" t="s">
        <v>83</v>
      </c>
      <c r="E254" s="23" t="s">
        <v>428</v>
      </c>
      <c r="F254" s="12">
        <v>46055</v>
      </c>
      <c r="G254" s="13">
        <v>46236</v>
      </c>
      <c r="H254" s="21">
        <v>31071666</v>
      </c>
      <c r="I254" s="21">
        <v>5150000</v>
      </c>
      <c r="J254" s="5">
        <v>0</v>
      </c>
      <c r="K254" s="3">
        <f t="shared" si="10"/>
        <v>31071666</v>
      </c>
      <c r="L254" s="1">
        <f t="shared" si="11"/>
        <v>0</v>
      </c>
      <c r="M254" s="14">
        <v>0</v>
      </c>
      <c r="N254" s="2">
        <v>0</v>
      </c>
      <c r="O254" s="11"/>
    </row>
    <row r="255" spans="1:15" ht="46" customHeight="1" x14ac:dyDescent="0.2">
      <c r="A255" s="10" t="s">
        <v>539</v>
      </c>
      <c r="E255" s="23" t="s">
        <v>429</v>
      </c>
      <c r="F255" s="12">
        <v>46055</v>
      </c>
      <c r="G255" s="13">
        <v>46387</v>
      </c>
      <c r="H255" s="21">
        <v>68392000</v>
      </c>
      <c r="I255" s="21">
        <v>6180000</v>
      </c>
      <c r="J255" s="5">
        <v>0</v>
      </c>
      <c r="K255" s="3">
        <f t="shared" si="10"/>
        <v>68392000</v>
      </c>
      <c r="L255" s="1">
        <f t="shared" si="11"/>
        <v>0</v>
      </c>
      <c r="M255" s="14">
        <v>0</v>
      </c>
      <c r="N255" s="2">
        <v>0</v>
      </c>
      <c r="O255" s="11"/>
    </row>
    <row r="256" spans="1:15" ht="46" customHeight="1" x14ac:dyDescent="0.2">
      <c r="A256" s="10" t="s">
        <v>540</v>
      </c>
      <c r="E256" s="23" t="s">
        <v>430</v>
      </c>
      <c r="F256" s="12">
        <v>46056</v>
      </c>
      <c r="G256" s="13">
        <v>46387</v>
      </c>
      <c r="H256" s="21">
        <v>70743833</v>
      </c>
      <c r="I256" s="21">
        <v>6695000</v>
      </c>
      <c r="J256" s="5">
        <v>0</v>
      </c>
      <c r="K256" s="3">
        <f t="shared" si="10"/>
        <v>70743833</v>
      </c>
      <c r="L256" s="1">
        <f t="shared" si="11"/>
        <v>0</v>
      </c>
      <c r="M256" s="14">
        <v>0</v>
      </c>
      <c r="N256" s="2">
        <v>0</v>
      </c>
      <c r="O256" s="11"/>
    </row>
    <row r="257" spans="1:15" ht="46" customHeight="1" x14ac:dyDescent="0.2">
      <c r="A257" s="10" t="s">
        <v>181</v>
      </c>
      <c r="E257" s="23" t="s">
        <v>431</v>
      </c>
      <c r="F257" s="12">
        <v>46056</v>
      </c>
      <c r="G257" s="13">
        <v>46324</v>
      </c>
      <c r="H257" s="21">
        <v>93043333</v>
      </c>
      <c r="I257" s="21">
        <v>10300000</v>
      </c>
      <c r="J257" s="5">
        <v>0</v>
      </c>
      <c r="K257" s="3">
        <f t="shared" si="10"/>
        <v>93043333</v>
      </c>
      <c r="L257" s="1">
        <f t="shared" si="11"/>
        <v>0</v>
      </c>
      <c r="M257" s="14">
        <v>0</v>
      </c>
      <c r="N257" s="2">
        <v>0</v>
      </c>
      <c r="O257" s="11"/>
    </row>
    <row r="258" spans="1:15" ht="46" customHeight="1" x14ac:dyDescent="0.2">
      <c r="A258" s="10" t="s">
        <v>174</v>
      </c>
      <c r="E258" s="23" t="s">
        <v>432</v>
      </c>
      <c r="F258" s="12">
        <v>46055</v>
      </c>
      <c r="G258" s="13">
        <v>46220</v>
      </c>
      <c r="H258" s="21">
        <v>39895334</v>
      </c>
      <c r="I258" s="21">
        <v>7210000</v>
      </c>
      <c r="J258" s="5">
        <v>0</v>
      </c>
      <c r="K258" s="3">
        <f t="shared" si="10"/>
        <v>39895334</v>
      </c>
      <c r="L258" s="1">
        <f t="shared" si="11"/>
        <v>0</v>
      </c>
      <c r="M258" s="14">
        <v>0</v>
      </c>
      <c r="N258" s="2">
        <v>0</v>
      </c>
      <c r="O258" s="11"/>
    </row>
    <row r="259" spans="1:15" ht="46" customHeight="1" x14ac:dyDescent="0.2">
      <c r="A259" s="10" t="s">
        <v>72</v>
      </c>
      <c r="E259" s="23" t="s">
        <v>433</v>
      </c>
      <c r="F259" s="12">
        <v>46058</v>
      </c>
      <c r="G259" s="13">
        <v>46370</v>
      </c>
      <c r="H259" s="21">
        <v>2300026860</v>
      </c>
      <c r="I259" s="21"/>
      <c r="J259" s="5">
        <v>0</v>
      </c>
      <c r="K259" s="3">
        <f t="shared" si="10"/>
        <v>2300026860</v>
      </c>
      <c r="L259" s="1">
        <f t="shared" si="11"/>
        <v>0</v>
      </c>
      <c r="M259" s="14">
        <v>0</v>
      </c>
      <c r="N259" s="2">
        <v>0</v>
      </c>
      <c r="O259" s="11"/>
    </row>
    <row r="260" spans="1:15" ht="46" customHeight="1" x14ac:dyDescent="0.2">
      <c r="A260" s="10" t="s">
        <v>541</v>
      </c>
      <c r="E260" s="23" t="s">
        <v>434</v>
      </c>
      <c r="F260" s="12">
        <v>46055</v>
      </c>
      <c r="G260" s="13">
        <v>46233</v>
      </c>
      <c r="H260" s="21">
        <v>40616333</v>
      </c>
      <c r="I260" s="21">
        <v>6695000</v>
      </c>
      <c r="J260" s="5">
        <v>0</v>
      </c>
      <c r="K260" s="3">
        <f t="shared" si="10"/>
        <v>40616333</v>
      </c>
      <c r="L260" s="1">
        <f t="shared" si="11"/>
        <v>0</v>
      </c>
      <c r="M260" s="14">
        <v>0</v>
      </c>
      <c r="N260" s="2">
        <v>0</v>
      </c>
      <c r="O260" s="11"/>
    </row>
    <row r="261" spans="1:15" ht="46" customHeight="1" x14ac:dyDescent="0.2">
      <c r="A261" s="10" t="s">
        <v>542</v>
      </c>
      <c r="E261" s="23" t="s">
        <v>435</v>
      </c>
      <c r="F261" s="12">
        <v>46055</v>
      </c>
      <c r="G261" s="13">
        <v>46188</v>
      </c>
      <c r="H261" s="21">
        <v>16562400</v>
      </c>
      <c r="I261" s="21">
        <v>3708000</v>
      </c>
      <c r="J261" s="5">
        <v>0</v>
      </c>
      <c r="K261" s="3">
        <f t="shared" si="10"/>
        <v>16562400</v>
      </c>
      <c r="L261" s="1">
        <f t="shared" si="11"/>
        <v>0</v>
      </c>
      <c r="M261" s="14">
        <v>0</v>
      </c>
      <c r="N261" s="2">
        <v>0</v>
      </c>
      <c r="O261" s="11"/>
    </row>
    <row r="262" spans="1:15" ht="46" customHeight="1" x14ac:dyDescent="0.2">
      <c r="A262" s="10" t="s">
        <v>543</v>
      </c>
      <c r="E262" s="23" t="s">
        <v>436</v>
      </c>
      <c r="F262" s="12">
        <v>46050</v>
      </c>
      <c r="G262" s="13">
        <v>46348</v>
      </c>
      <c r="H262" s="21">
        <v>109901000</v>
      </c>
      <c r="I262" s="21">
        <v>11330000</v>
      </c>
      <c r="J262" s="5">
        <v>1133000</v>
      </c>
      <c r="K262" s="3">
        <f t="shared" si="10"/>
        <v>108768000</v>
      </c>
      <c r="L262" s="1">
        <f t="shared" si="11"/>
        <v>1.0309278350515427E-2</v>
      </c>
      <c r="M262" s="14">
        <v>0</v>
      </c>
      <c r="N262" s="2">
        <v>0</v>
      </c>
      <c r="O262" s="11"/>
    </row>
    <row r="263" spans="1:15" x14ac:dyDescent="0.2">
      <c r="J263" s="18"/>
    </row>
    <row r="264" spans="1:15" x14ac:dyDescent="0.2">
      <c r="J264" s="18"/>
    </row>
    <row r="265" spans="1:15" x14ac:dyDescent="0.2">
      <c r="J265" s="18"/>
    </row>
    <row r="266" spans="1:15" x14ac:dyDescent="0.2">
      <c r="J266" s="18"/>
    </row>
    <row r="267" spans="1:15" x14ac:dyDescent="0.2">
      <c r="J267" s="18"/>
    </row>
    <row r="268" spans="1:15" x14ac:dyDescent="0.2">
      <c r="J268" s="18"/>
    </row>
    <row r="269" spans="1:15" x14ac:dyDescent="0.2">
      <c r="J269" s="18"/>
    </row>
    <row r="270" spans="1:15" x14ac:dyDescent="0.2">
      <c r="J270" s="18"/>
    </row>
    <row r="271" spans="1:15" x14ac:dyDescent="0.2">
      <c r="J271" s="18"/>
    </row>
    <row r="272" spans="1:15" x14ac:dyDescent="0.2">
      <c r="J272" s="18"/>
    </row>
    <row r="273" spans="10:10" x14ac:dyDescent="0.2">
      <c r="J273" s="18"/>
    </row>
    <row r="274" spans="10:10" x14ac:dyDescent="0.2">
      <c r="J274" s="18"/>
    </row>
    <row r="275" spans="10:10" x14ac:dyDescent="0.2">
      <c r="J275" s="18"/>
    </row>
    <row r="276" spans="10:10" x14ac:dyDescent="0.2">
      <c r="J276" s="18"/>
    </row>
    <row r="277" spans="10:10" x14ac:dyDescent="0.2">
      <c r="J277" s="18"/>
    </row>
    <row r="278" spans="10:10" x14ac:dyDescent="0.2">
      <c r="J278" s="18"/>
    </row>
    <row r="279" spans="10:10" x14ac:dyDescent="0.2">
      <c r="J279" s="18"/>
    </row>
    <row r="280" spans="10:10" x14ac:dyDescent="0.2">
      <c r="J280" s="18"/>
    </row>
    <row r="281" spans="10:10" x14ac:dyDescent="0.2">
      <c r="J281" s="18"/>
    </row>
    <row r="282" spans="10:10" x14ac:dyDescent="0.2">
      <c r="J282" s="18"/>
    </row>
    <row r="283" spans="10:10" x14ac:dyDescent="0.2">
      <c r="J283" s="18"/>
    </row>
    <row r="284" spans="10:10" x14ac:dyDescent="0.2">
      <c r="J284" s="18"/>
    </row>
    <row r="285" spans="10:10" x14ac:dyDescent="0.2">
      <c r="J285" s="18"/>
    </row>
    <row r="286" spans="10:10" x14ac:dyDescent="0.2">
      <c r="J286" s="18"/>
    </row>
    <row r="287" spans="10:10" x14ac:dyDescent="0.2">
      <c r="J287" s="18"/>
    </row>
    <row r="288" spans="10:10" x14ac:dyDescent="0.2">
      <c r="J288" s="18"/>
    </row>
    <row r="289" spans="10:10" x14ac:dyDescent="0.2">
      <c r="J289" s="18"/>
    </row>
    <row r="290" spans="10:10" x14ac:dyDescent="0.2">
      <c r="J290" s="18"/>
    </row>
    <row r="291" spans="10:10" x14ac:dyDescent="0.2">
      <c r="J291" s="18"/>
    </row>
    <row r="292" spans="10:10" x14ac:dyDescent="0.2">
      <c r="J292" s="18"/>
    </row>
    <row r="293" spans="10:10" x14ac:dyDescent="0.2">
      <c r="J293" s="18"/>
    </row>
    <row r="294" spans="10:10" x14ac:dyDescent="0.2">
      <c r="J294" s="18"/>
    </row>
    <row r="295" spans="10:10" x14ac:dyDescent="0.2">
      <c r="J295" s="18"/>
    </row>
    <row r="296" spans="10:10" x14ac:dyDescent="0.2">
      <c r="J296" s="18"/>
    </row>
    <row r="297" spans="10:10" x14ac:dyDescent="0.2">
      <c r="J297" s="18"/>
    </row>
    <row r="298" spans="10:10" x14ac:dyDescent="0.2">
      <c r="J298" s="18"/>
    </row>
    <row r="299" spans="10:10" x14ac:dyDescent="0.2">
      <c r="J299" s="18"/>
    </row>
    <row r="300" spans="10:10" x14ac:dyDescent="0.2">
      <c r="J300" s="18"/>
    </row>
    <row r="301" spans="10:10" x14ac:dyDescent="0.2">
      <c r="J301" s="18"/>
    </row>
    <row r="302" spans="10:10" x14ac:dyDescent="0.2">
      <c r="J302" s="18"/>
    </row>
    <row r="303" spans="10:10" x14ac:dyDescent="0.2">
      <c r="J303" s="18"/>
    </row>
    <row r="304" spans="10:10" x14ac:dyDescent="0.2">
      <c r="J304" s="18"/>
    </row>
    <row r="305" spans="10:10" x14ac:dyDescent="0.2">
      <c r="J305" s="18"/>
    </row>
    <row r="306" spans="10:10" x14ac:dyDescent="0.2">
      <c r="J306" s="18"/>
    </row>
    <row r="307" spans="10:10" x14ac:dyDescent="0.2">
      <c r="J307" s="18"/>
    </row>
    <row r="308" spans="10:10" x14ac:dyDescent="0.2">
      <c r="J308" s="18"/>
    </row>
    <row r="309" spans="10:10" x14ac:dyDescent="0.2">
      <c r="J309" s="18"/>
    </row>
    <row r="310" spans="10:10" x14ac:dyDescent="0.2">
      <c r="J310" s="18"/>
    </row>
    <row r="311" spans="10:10" x14ac:dyDescent="0.2">
      <c r="J311" s="18"/>
    </row>
    <row r="312" spans="10:10" x14ac:dyDescent="0.2">
      <c r="J312" s="18"/>
    </row>
    <row r="313" spans="10:10" x14ac:dyDescent="0.2">
      <c r="J313" s="18"/>
    </row>
    <row r="314" spans="10:10" x14ac:dyDescent="0.2">
      <c r="J314" s="18"/>
    </row>
    <row r="315" spans="10:10" x14ac:dyDescent="0.2">
      <c r="J315" s="18"/>
    </row>
    <row r="316" spans="10:10" x14ac:dyDescent="0.2">
      <c r="J316" s="18"/>
    </row>
    <row r="317" spans="10:10" x14ac:dyDescent="0.2">
      <c r="J317" s="18"/>
    </row>
    <row r="318" spans="10:10" x14ac:dyDescent="0.2">
      <c r="J318" s="18"/>
    </row>
    <row r="319" spans="10:10" x14ac:dyDescent="0.2">
      <c r="J319" s="18"/>
    </row>
    <row r="320" spans="10:10" x14ac:dyDescent="0.2">
      <c r="J320" s="18"/>
    </row>
    <row r="321" spans="10:10" x14ac:dyDescent="0.2">
      <c r="J321" s="18"/>
    </row>
    <row r="322" spans="10:10" x14ac:dyDescent="0.2">
      <c r="J322" s="18"/>
    </row>
    <row r="323" spans="10:10" x14ac:dyDescent="0.2">
      <c r="J323" s="18"/>
    </row>
    <row r="324" spans="10:10" x14ac:dyDescent="0.2">
      <c r="J324" s="18"/>
    </row>
    <row r="325" spans="10:10" x14ac:dyDescent="0.2">
      <c r="J325" s="18"/>
    </row>
    <row r="326" spans="10:10" x14ac:dyDescent="0.2">
      <c r="J326" s="18"/>
    </row>
    <row r="327" spans="10:10" x14ac:dyDescent="0.2">
      <c r="J327" s="18"/>
    </row>
    <row r="328" spans="10:10" x14ac:dyDescent="0.2">
      <c r="J328" s="18"/>
    </row>
    <row r="329" spans="10:10" x14ac:dyDescent="0.2">
      <c r="J329" s="18"/>
    </row>
    <row r="330" spans="10:10" x14ac:dyDescent="0.2">
      <c r="J330" s="18"/>
    </row>
    <row r="331" spans="10:10" x14ac:dyDescent="0.2">
      <c r="J331" s="18"/>
    </row>
    <row r="332" spans="10:10" x14ac:dyDescent="0.2">
      <c r="J332" s="18"/>
    </row>
    <row r="333" spans="10:10" x14ac:dyDescent="0.2">
      <c r="J333" s="18"/>
    </row>
    <row r="334" spans="10:10" x14ac:dyDescent="0.2">
      <c r="J334" s="18"/>
    </row>
    <row r="335" spans="10:10" x14ac:dyDescent="0.2">
      <c r="J335" s="18"/>
    </row>
    <row r="336" spans="10:10" x14ac:dyDescent="0.2">
      <c r="J336" s="18"/>
    </row>
    <row r="337" spans="10:10" x14ac:dyDescent="0.2">
      <c r="J337" s="18"/>
    </row>
    <row r="338" spans="10:10" x14ac:dyDescent="0.2">
      <c r="J338" s="18"/>
    </row>
    <row r="339" spans="10:10" x14ac:dyDescent="0.2">
      <c r="J339" s="18"/>
    </row>
    <row r="340" spans="10:10" x14ac:dyDescent="0.2">
      <c r="J340" s="18"/>
    </row>
    <row r="341" spans="10:10" x14ac:dyDescent="0.2">
      <c r="J341" s="18"/>
    </row>
    <row r="342" spans="10:10" x14ac:dyDescent="0.2">
      <c r="J342" s="18"/>
    </row>
    <row r="343" spans="10:10" x14ac:dyDescent="0.2">
      <c r="J343" s="18"/>
    </row>
    <row r="344" spans="10:10" x14ac:dyDescent="0.2">
      <c r="J344" s="18"/>
    </row>
    <row r="345" spans="10:10" x14ac:dyDescent="0.2">
      <c r="J345" s="18"/>
    </row>
    <row r="346" spans="10:10" x14ac:dyDescent="0.2">
      <c r="J346" s="18"/>
    </row>
    <row r="347" spans="10:10" x14ac:dyDescent="0.2">
      <c r="J347" s="18"/>
    </row>
    <row r="348" spans="10:10" x14ac:dyDescent="0.2">
      <c r="J348" s="18"/>
    </row>
    <row r="349" spans="10:10" x14ac:dyDescent="0.2">
      <c r="J349" s="18"/>
    </row>
    <row r="350" spans="10:10" x14ac:dyDescent="0.2">
      <c r="J350" s="18"/>
    </row>
    <row r="351" spans="10:10" x14ac:dyDescent="0.2">
      <c r="J351" s="18"/>
    </row>
    <row r="352" spans="10:10" x14ac:dyDescent="0.2">
      <c r="J352" s="18"/>
    </row>
    <row r="353" spans="10:10" x14ac:dyDescent="0.2">
      <c r="J353" s="18"/>
    </row>
    <row r="354" spans="10:10" x14ac:dyDescent="0.2">
      <c r="J354" s="18"/>
    </row>
    <row r="355" spans="10:10" x14ac:dyDescent="0.2">
      <c r="J355" s="18"/>
    </row>
    <row r="356" spans="10:10" x14ac:dyDescent="0.2">
      <c r="J356" s="18"/>
    </row>
    <row r="357" spans="10:10" x14ac:dyDescent="0.2">
      <c r="J357" s="18"/>
    </row>
    <row r="358" spans="10:10" x14ac:dyDescent="0.2">
      <c r="J358" s="18"/>
    </row>
    <row r="359" spans="10:10" x14ac:dyDescent="0.2">
      <c r="J359" s="18"/>
    </row>
    <row r="360" spans="10:10" x14ac:dyDescent="0.2">
      <c r="J360" s="18"/>
    </row>
    <row r="361" spans="10:10" x14ac:dyDescent="0.2">
      <c r="J361" s="18"/>
    </row>
    <row r="362" spans="10:10" x14ac:dyDescent="0.2">
      <c r="J362" s="18"/>
    </row>
    <row r="363" spans="10:10" x14ac:dyDescent="0.2">
      <c r="J363" s="18"/>
    </row>
    <row r="364" spans="10:10" x14ac:dyDescent="0.2">
      <c r="J364" s="18"/>
    </row>
    <row r="365" spans="10:10" x14ac:dyDescent="0.2">
      <c r="J365" s="18"/>
    </row>
    <row r="366" spans="10:10" x14ac:dyDescent="0.2">
      <c r="J366" s="18"/>
    </row>
    <row r="367" spans="10:10" x14ac:dyDescent="0.2">
      <c r="J367" s="18"/>
    </row>
    <row r="368" spans="10:10" x14ac:dyDescent="0.2">
      <c r="J368" s="18"/>
    </row>
    <row r="369" spans="10:10" x14ac:dyDescent="0.2">
      <c r="J369" s="18"/>
    </row>
    <row r="370" spans="10:10" x14ac:dyDescent="0.2">
      <c r="J370" s="18"/>
    </row>
    <row r="371" spans="10:10" x14ac:dyDescent="0.2">
      <c r="J371" s="18"/>
    </row>
    <row r="372" spans="10:10" x14ac:dyDescent="0.2">
      <c r="J372" s="18"/>
    </row>
    <row r="373" spans="10:10" x14ac:dyDescent="0.2">
      <c r="J373" s="18"/>
    </row>
    <row r="374" spans="10:10" x14ac:dyDescent="0.2">
      <c r="J374" s="18"/>
    </row>
    <row r="375" spans="10:10" x14ac:dyDescent="0.2">
      <c r="J375" s="18"/>
    </row>
    <row r="376" spans="10:10" x14ac:dyDescent="0.2">
      <c r="J376" s="18"/>
    </row>
    <row r="377" spans="10:10" x14ac:dyDescent="0.2">
      <c r="J377" s="18"/>
    </row>
    <row r="378" spans="10:10" x14ac:dyDescent="0.2">
      <c r="J378" s="18"/>
    </row>
    <row r="379" spans="10:10" x14ac:dyDescent="0.2">
      <c r="J379" s="18"/>
    </row>
    <row r="380" spans="10:10" x14ac:dyDescent="0.2">
      <c r="J380" s="18"/>
    </row>
    <row r="381" spans="10:10" x14ac:dyDescent="0.2">
      <c r="J381" s="18"/>
    </row>
    <row r="382" spans="10:10" x14ac:dyDescent="0.2">
      <c r="J382" s="18"/>
    </row>
    <row r="383" spans="10:10" x14ac:dyDescent="0.2">
      <c r="J383" s="18"/>
    </row>
    <row r="384" spans="10:10" x14ac:dyDescent="0.2">
      <c r="J384" s="18"/>
    </row>
    <row r="385" spans="10:10" x14ac:dyDescent="0.2">
      <c r="J385" s="18"/>
    </row>
    <row r="386" spans="10:10" x14ac:dyDescent="0.2">
      <c r="J386" s="18"/>
    </row>
    <row r="387" spans="10:10" x14ac:dyDescent="0.2">
      <c r="J387" s="18"/>
    </row>
    <row r="388" spans="10:10" x14ac:dyDescent="0.2">
      <c r="J388" s="18"/>
    </row>
    <row r="389" spans="10:10" x14ac:dyDescent="0.2">
      <c r="J389" s="18"/>
    </row>
    <row r="390" spans="10:10" x14ac:dyDescent="0.2">
      <c r="J390" s="18"/>
    </row>
    <row r="391" spans="10:10" x14ac:dyDescent="0.2">
      <c r="J391" s="18"/>
    </row>
    <row r="392" spans="10:10" x14ac:dyDescent="0.2">
      <c r="J392" s="18"/>
    </row>
    <row r="393" spans="10:10" x14ac:dyDescent="0.2">
      <c r="J393" s="18"/>
    </row>
    <row r="394" spans="10:10" x14ac:dyDescent="0.2">
      <c r="J394" s="18"/>
    </row>
    <row r="395" spans="10:10" x14ac:dyDescent="0.2">
      <c r="J395" s="18"/>
    </row>
    <row r="396" spans="10:10" x14ac:dyDescent="0.2">
      <c r="J396" s="18"/>
    </row>
    <row r="397" spans="10:10" x14ac:dyDescent="0.2">
      <c r="J397" s="18"/>
    </row>
    <row r="398" spans="10:10" x14ac:dyDescent="0.2">
      <c r="J398" s="18"/>
    </row>
    <row r="399" spans="10:10" x14ac:dyDescent="0.2">
      <c r="J399" s="18"/>
    </row>
    <row r="400" spans="10:10" x14ac:dyDescent="0.2">
      <c r="J400" s="18"/>
    </row>
    <row r="401" spans="10:10" x14ac:dyDescent="0.2">
      <c r="J401" s="18"/>
    </row>
    <row r="402" spans="10:10" x14ac:dyDescent="0.2">
      <c r="J402" s="18"/>
    </row>
    <row r="403" spans="10:10" x14ac:dyDescent="0.2">
      <c r="J403" s="18"/>
    </row>
    <row r="404" spans="10:10" x14ac:dyDescent="0.2">
      <c r="J404" s="18"/>
    </row>
    <row r="405" spans="10:10" x14ac:dyDescent="0.2">
      <c r="J405" s="18"/>
    </row>
    <row r="406" spans="10:10" x14ac:dyDescent="0.2">
      <c r="J406" s="18"/>
    </row>
    <row r="407" spans="10:10" x14ac:dyDescent="0.2">
      <c r="J407" s="18"/>
    </row>
    <row r="408" spans="10:10" x14ac:dyDescent="0.2">
      <c r="J408" s="18"/>
    </row>
    <row r="409" spans="10:10" x14ac:dyDescent="0.2">
      <c r="J409" s="18"/>
    </row>
    <row r="410" spans="10:10" x14ac:dyDescent="0.2">
      <c r="J410" s="18"/>
    </row>
    <row r="411" spans="10:10" x14ac:dyDescent="0.2">
      <c r="J411" s="18"/>
    </row>
    <row r="412" spans="10:10" x14ac:dyDescent="0.2">
      <c r="J412" s="18"/>
    </row>
    <row r="413" spans="10:10" x14ac:dyDescent="0.2">
      <c r="J413" s="18"/>
    </row>
    <row r="414" spans="10:10" x14ac:dyDescent="0.2">
      <c r="J414" s="18"/>
    </row>
    <row r="415" spans="10:10" x14ac:dyDescent="0.2">
      <c r="J415" s="18"/>
    </row>
    <row r="416" spans="10:10" x14ac:dyDescent="0.2">
      <c r="J416" s="18"/>
    </row>
    <row r="417" spans="10:10" x14ac:dyDescent="0.2">
      <c r="J417" s="18"/>
    </row>
    <row r="418" spans="10:10" x14ac:dyDescent="0.2">
      <c r="J418" s="18"/>
    </row>
    <row r="419" spans="10:10" x14ac:dyDescent="0.2">
      <c r="J419" s="18"/>
    </row>
    <row r="420" spans="10:10" x14ac:dyDescent="0.2">
      <c r="J420" s="18"/>
    </row>
    <row r="421" spans="10:10" x14ac:dyDescent="0.2">
      <c r="J421" s="18"/>
    </row>
    <row r="422" spans="10:10" x14ac:dyDescent="0.2">
      <c r="J422" s="18"/>
    </row>
    <row r="423" spans="10:10" x14ac:dyDescent="0.2">
      <c r="J423" s="18"/>
    </row>
    <row r="424" spans="10:10" x14ac:dyDescent="0.2">
      <c r="J424" s="18"/>
    </row>
    <row r="425" spans="10:10" x14ac:dyDescent="0.2">
      <c r="J425" s="18"/>
    </row>
    <row r="426" spans="10:10" x14ac:dyDescent="0.2">
      <c r="J426" s="18"/>
    </row>
    <row r="427" spans="10:10" x14ac:dyDescent="0.2">
      <c r="J427" s="18"/>
    </row>
    <row r="428" spans="10:10" x14ac:dyDescent="0.2">
      <c r="J428" s="18"/>
    </row>
    <row r="429" spans="10:10" x14ac:dyDescent="0.2">
      <c r="J429" s="18"/>
    </row>
    <row r="430" spans="10:10" x14ac:dyDescent="0.2">
      <c r="J430" s="18"/>
    </row>
    <row r="431" spans="10:10" x14ac:dyDescent="0.2">
      <c r="J431" s="18"/>
    </row>
    <row r="432" spans="10:10" x14ac:dyDescent="0.2">
      <c r="J432" s="18"/>
    </row>
    <row r="433" spans="10:10" x14ac:dyDescent="0.2">
      <c r="J433" s="18"/>
    </row>
    <row r="434" spans="10:10" x14ac:dyDescent="0.2">
      <c r="J434" s="18"/>
    </row>
    <row r="435" spans="10:10" x14ac:dyDescent="0.2">
      <c r="J435" s="18"/>
    </row>
    <row r="436" spans="10:10" x14ac:dyDescent="0.2">
      <c r="J436" s="18"/>
    </row>
    <row r="437" spans="10:10" x14ac:dyDescent="0.2">
      <c r="J437" s="18"/>
    </row>
    <row r="438" spans="10:10" x14ac:dyDescent="0.2">
      <c r="J438" s="18"/>
    </row>
    <row r="439" spans="10:10" x14ac:dyDescent="0.2">
      <c r="J439" s="18"/>
    </row>
    <row r="440" spans="10:10" x14ac:dyDescent="0.2">
      <c r="J440" s="18"/>
    </row>
    <row r="441" spans="10:10" x14ac:dyDescent="0.2">
      <c r="J441" s="18"/>
    </row>
    <row r="442" spans="10:10" x14ac:dyDescent="0.2">
      <c r="J442" s="18"/>
    </row>
    <row r="443" spans="10:10" x14ac:dyDescent="0.2">
      <c r="J443" s="18"/>
    </row>
    <row r="444" spans="10:10" x14ac:dyDescent="0.2">
      <c r="J444" s="18"/>
    </row>
    <row r="445" spans="10:10" x14ac:dyDescent="0.2">
      <c r="J445" s="18"/>
    </row>
    <row r="446" spans="10:10" x14ac:dyDescent="0.2">
      <c r="J446" s="18"/>
    </row>
    <row r="447" spans="10:10" x14ac:dyDescent="0.2">
      <c r="J447" s="18"/>
    </row>
    <row r="448" spans="10:10" x14ac:dyDescent="0.2">
      <c r="J448" s="18"/>
    </row>
    <row r="449" spans="10:10" x14ac:dyDescent="0.2">
      <c r="J449" s="18"/>
    </row>
    <row r="450" spans="10:10" x14ac:dyDescent="0.2">
      <c r="J450" s="18"/>
    </row>
    <row r="451" spans="10:10" x14ac:dyDescent="0.2">
      <c r="J451" s="18"/>
    </row>
    <row r="452" spans="10:10" x14ac:dyDescent="0.2">
      <c r="J452" s="18"/>
    </row>
    <row r="453" spans="10:10" x14ac:dyDescent="0.2">
      <c r="J453" s="18"/>
    </row>
    <row r="454" spans="10:10" x14ac:dyDescent="0.2">
      <c r="J454" s="18"/>
    </row>
    <row r="455" spans="10:10" x14ac:dyDescent="0.2">
      <c r="J455" s="18"/>
    </row>
    <row r="456" spans="10:10" x14ac:dyDescent="0.2">
      <c r="J456" s="18"/>
    </row>
    <row r="457" spans="10:10" x14ac:dyDescent="0.2">
      <c r="J457" s="18"/>
    </row>
    <row r="458" spans="10:10" x14ac:dyDescent="0.2">
      <c r="J458" s="18"/>
    </row>
    <row r="459" spans="10:10" x14ac:dyDescent="0.2">
      <c r="J459" s="18"/>
    </row>
    <row r="460" spans="10:10" x14ac:dyDescent="0.2">
      <c r="J460" s="18"/>
    </row>
    <row r="461" spans="10:10" x14ac:dyDescent="0.2">
      <c r="J461" s="18"/>
    </row>
    <row r="462" spans="10:10" x14ac:dyDescent="0.2">
      <c r="J462" s="18"/>
    </row>
    <row r="463" spans="10:10" x14ac:dyDescent="0.2">
      <c r="J463" s="18"/>
    </row>
    <row r="464" spans="10:10" x14ac:dyDescent="0.2">
      <c r="J464" s="18"/>
    </row>
    <row r="465" spans="10:10" x14ac:dyDescent="0.2">
      <c r="J465" s="18"/>
    </row>
    <row r="466" spans="10:10" x14ac:dyDescent="0.2">
      <c r="J466" s="18"/>
    </row>
    <row r="467" spans="10:10" x14ac:dyDescent="0.2">
      <c r="J467" s="18"/>
    </row>
    <row r="468" spans="10:10" x14ac:dyDescent="0.2">
      <c r="J468" s="18"/>
    </row>
    <row r="469" spans="10:10" x14ac:dyDescent="0.2">
      <c r="J469" s="18"/>
    </row>
    <row r="470" spans="10:10" x14ac:dyDescent="0.2">
      <c r="J470" s="18"/>
    </row>
    <row r="471" spans="10:10" x14ac:dyDescent="0.2">
      <c r="J471" s="18"/>
    </row>
    <row r="472" spans="10:10" x14ac:dyDescent="0.2">
      <c r="J472" s="18"/>
    </row>
    <row r="473" spans="10:10" x14ac:dyDescent="0.2">
      <c r="J473" s="18"/>
    </row>
    <row r="474" spans="10:10" x14ac:dyDescent="0.2">
      <c r="J474" s="18"/>
    </row>
    <row r="475" spans="10:10" x14ac:dyDescent="0.2">
      <c r="J475" s="18"/>
    </row>
    <row r="476" spans="10:10" x14ac:dyDescent="0.2">
      <c r="J476" s="18"/>
    </row>
    <row r="477" spans="10:10" x14ac:dyDescent="0.2">
      <c r="J477" s="18"/>
    </row>
    <row r="478" spans="10:10" x14ac:dyDescent="0.2">
      <c r="J478" s="18"/>
    </row>
    <row r="479" spans="10:10" x14ac:dyDescent="0.2">
      <c r="J479" s="18"/>
    </row>
    <row r="480" spans="10:10" x14ac:dyDescent="0.2">
      <c r="J480" s="18"/>
    </row>
    <row r="481" spans="10:10" x14ac:dyDescent="0.2">
      <c r="J481" s="18"/>
    </row>
    <row r="482" spans="10:10" x14ac:dyDescent="0.2">
      <c r="J482" s="18"/>
    </row>
    <row r="483" spans="10:10" x14ac:dyDescent="0.2">
      <c r="J483" s="18"/>
    </row>
    <row r="484" spans="10:10" x14ac:dyDescent="0.2">
      <c r="J484" s="18"/>
    </row>
    <row r="485" spans="10:10" x14ac:dyDescent="0.2">
      <c r="J485" s="18"/>
    </row>
    <row r="486" spans="10:10" x14ac:dyDescent="0.2">
      <c r="J486" s="18"/>
    </row>
    <row r="487" spans="10:10" x14ac:dyDescent="0.2">
      <c r="J487" s="18"/>
    </row>
    <row r="488" spans="10:10" x14ac:dyDescent="0.2">
      <c r="J488" s="18"/>
    </row>
    <row r="489" spans="10:10" x14ac:dyDescent="0.2">
      <c r="J489" s="18"/>
    </row>
    <row r="490" spans="10:10" x14ac:dyDescent="0.2">
      <c r="J490" s="18"/>
    </row>
    <row r="491" spans="10:10" x14ac:dyDescent="0.2">
      <c r="J491" s="18"/>
    </row>
    <row r="492" spans="10:10" x14ac:dyDescent="0.2">
      <c r="J492" s="18"/>
    </row>
    <row r="493" spans="10:10" x14ac:dyDescent="0.2">
      <c r="J493" s="18"/>
    </row>
    <row r="494" spans="10:10" x14ac:dyDescent="0.2">
      <c r="J494" s="18"/>
    </row>
    <row r="495" spans="10:10" x14ac:dyDescent="0.2">
      <c r="J495" s="18"/>
    </row>
    <row r="496" spans="10:10" x14ac:dyDescent="0.2">
      <c r="J496" s="18"/>
    </row>
    <row r="497" spans="10:10" x14ac:dyDescent="0.2">
      <c r="J497" s="18"/>
    </row>
    <row r="498" spans="10:10" x14ac:dyDescent="0.2">
      <c r="J498" s="18"/>
    </row>
    <row r="499" spans="10:10" x14ac:dyDescent="0.2">
      <c r="J499" s="18"/>
    </row>
    <row r="500" spans="10:10" x14ac:dyDescent="0.2">
      <c r="J500" s="18"/>
    </row>
    <row r="501" spans="10:10" x14ac:dyDescent="0.2">
      <c r="J501" s="18"/>
    </row>
    <row r="502" spans="10:10" x14ac:dyDescent="0.2">
      <c r="J502" s="18"/>
    </row>
    <row r="503" spans="10:10" x14ac:dyDescent="0.2">
      <c r="J503" s="18"/>
    </row>
    <row r="504" spans="10:10" x14ac:dyDescent="0.2">
      <c r="J504" s="18"/>
    </row>
    <row r="505" spans="10:10" x14ac:dyDescent="0.2">
      <c r="J505" s="18"/>
    </row>
    <row r="506" spans="10:10" x14ac:dyDescent="0.2">
      <c r="J506" s="18"/>
    </row>
    <row r="507" spans="10:10" x14ac:dyDescent="0.2">
      <c r="J507" s="18"/>
    </row>
    <row r="508" spans="10:10" x14ac:dyDescent="0.2">
      <c r="J508" s="18"/>
    </row>
    <row r="509" spans="10:10" x14ac:dyDescent="0.2">
      <c r="J509" s="18"/>
    </row>
    <row r="510" spans="10:10" x14ac:dyDescent="0.2">
      <c r="J510" s="18"/>
    </row>
    <row r="511" spans="10:10" x14ac:dyDescent="0.2">
      <c r="J511" s="18"/>
    </row>
    <row r="512" spans="10:10" x14ac:dyDescent="0.2">
      <c r="J512" s="18"/>
    </row>
    <row r="513" spans="10:10" x14ac:dyDescent="0.2">
      <c r="J513" s="18"/>
    </row>
    <row r="514" spans="10:10" x14ac:dyDescent="0.2">
      <c r="J514" s="18"/>
    </row>
    <row r="515" spans="10:10" x14ac:dyDescent="0.2">
      <c r="J515" s="18"/>
    </row>
    <row r="516" spans="10:10" x14ac:dyDescent="0.2">
      <c r="J516" s="18"/>
    </row>
    <row r="517" spans="10:10" x14ac:dyDescent="0.2">
      <c r="J517" s="18"/>
    </row>
    <row r="518" spans="10:10" x14ac:dyDescent="0.2">
      <c r="J518" s="18"/>
    </row>
    <row r="519" spans="10:10" x14ac:dyDescent="0.2">
      <c r="J519" s="18"/>
    </row>
    <row r="520" spans="10:10" x14ac:dyDescent="0.2">
      <c r="J520" s="18"/>
    </row>
    <row r="521" spans="10:10" x14ac:dyDescent="0.2">
      <c r="J521" s="18"/>
    </row>
    <row r="522" spans="10:10" x14ac:dyDescent="0.2">
      <c r="J522" s="18"/>
    </row>
    <row r="523" spans="10:10" x14ac:dyDescent="0.2">
      <c r="J523" s="18"/>
    </row>
    <row r="524" spans="10:10" x14ac:dyDescent="0.2">
      <c r="J524" s="18"/>
    </row>
    <row r="525" spans="10:10" x14ac:dyDescent="0.2">
      <c r="J525" s="18"/>
    </row>
    <row r="526" spans="10:10" x14ac:dyDescent="0.2">
      <c r="J526" s="18"/>
    </row>
    <row r="527" spans="10:10" x14ac:dyDescent="0.2">
      <c r="J527" s="18"/>
    </row>
    <row r="528" spans="10:10" x14ac:dyDescent="0.2">
      <c r="J528" s="18"/>
    </row>
    <row r="529" spans="10:10" x14ac:dyDescent="0.2">
      <c r="J529" s="18"/>
    </row>
    <row r="530" spans="10:10" x14ac:dyDescent="0.2">
      <c r="J530" s="18"/>
    </row>
    <row r="531" spans="10:10" x14ac:dyDescent="0.2">
      <c r="J531" s="18"/>
    </row>
    <row r="532" spans="10:10" x14ac:dyDescent="0.2">
      <c r="J532" s="18"/>
    </row>
    <row r="533" spans="10:10" x14ac:dyDescent="0.2">
      <c r="J533" s="18"/>
    </row>
    <row r="534" spans="10:10" x14ac:dyDescent="0.2">
      <c r="J534" s="18"/>
    </row>
    <row r="535" spans="10:10" x14ac:dyDescent="0.2">
      <c r="J535" s="18"/>
    </row>
    <row r="536" spans="10:10" x14ac:dyDescent="0.2">
      <c r="J536" s="18"/>
    </row>
    <row r="537" spans="10:10" x14ac:dyDescent="0.2">
      <c r="J537" s="18"/>
    </row>
    <row r="538" spans="10:10" x14ac:dyDescent="0.2">
      <c r="J538" s="18"/>
    </row>
    <row r="539" spans="10:10" x14ac:dyDescent="0.2">
      <c r="J539" s="18"/>
    </row>
    <row r="540" spans="10:10" x14ac:dyDescent="0.2">
      <c r="J540" s="18"/>
    </row>
    <row r="541" spans="10:10" x14ac:dyDescent="0.2">
      <c r="J541" s="18"/>
    </row>
    <row r="542" spans="10:10" x14ac:dyDescent="0.2">
      <c r="J542" s="18"/>
    </row>
    <row r="543" spans="10:10" x14ac:dyDescent="0.2">
      <c r="J543" s="18"/>
    </row>
    <row r="544" spans="10:10" x14ac:dyDescent="0.2">
      <c r="J544" s="18"/>
    </row>
    <row r="545" spans="10:10" x14ac:dyDescent="0.2">
      <c r="J545" s="18"/>
    </row>
    <row r="546" spans="10:10" x14ac:dyDescent="0.2">
      <c r="J546" s="18"/>
    </row>
    <row r="547" spans="10:10" x14ac:dyDescent="0.2">
      <c r="J547" s="18"/>
    </row>
    <row r="548" spans="10:10" x14ac:dyDescent="0.2">
      <c r="J548" s="18"/>
    </row>
    <row r="549" spans="10:10" x14ac:dyDescent="0.2">
      <c r="J549" s="18"/>
    </row>
    <row r="550" spans="10:10" x14ac:dyDescent="0.2">
      <c r="J550" s="18"/>
    </row>
    <row r="551" spans="10:10" x14ac:dyDescent="0.2">
      <c r="J551" s="18"/>
    </row>
    <row r="552" spans="10:10" x14ac:dyDescent="0.2">
      <c r="J552" s="18"/>
    </row>
    <row r="553" spans="10:10" x14ac:dyDescent="0.2">
      <c r="J553" s="18"/>
    </row>
    <row r="554" spans="10:10" x14ac:dyDescent="0.2">
      <c r="J554" s="18"/>
    </row>
    <row r="555" spans="10:10" x14ac:dyDescent="0.2">
      <c r="J555" s="18"/>
    </row>
    <row r="556" spans="10:10" x14ac:dyDescent="0.2">
      <c r="J556" s="18"/>
    </row>
    <row r="557" spans="10:10" x14ac:dyDescent="0.2">
      <c r="J557" s="18"/>
    </row>
    <row r="558" spans="10:10" x14ac:dyDescent="0.2">
      <c r="J558" s="18"/>
    </row>
    <row r="559" spans="10:10" x14ac:dyDescent="0.2">
      <c r="J559" s="18"/>
    </row>
    <row r="560" spans="10:10" x14ac:dyDescent="0.2">
      <c r="J560" s="18"/>
    </row>
    <row r="561" spans="10:10" x14ac:dyDescent="0.2">
      <c r="J561" s="18"/>
    </row>
    <row r="562" spans="10:10" x14ac:dyDescent="0.2">
      <c r="J562" s="18"/>
    </row>
    <row r="563" spans="10:10" x14ac:dyDescent="0.2">
      <c r="J563" s="18"/>
    </row>
    <row r="564" spans="10:10" x14ac:dyDescent="0.2">
      <c r="J564" s="18"/>
    </row>
    <row r="565" spans="10:10" x14ac:dyDescent="0.2">
      <c r="J565" s="18"/>
    </row>
    <row r="566" spans="10:10" x14ac:dyDescent="0.2">
      <c r="J566" s="18"/>
    </row>
    <row r="567" spans="10:10" x14ac:dyDescent="0.2">
      <c r="J567" s="18"/>
    </row>
    <row r="568" spans="10:10" x14ac:dyDescent="0.2">
      <c r="J568" s="18"/>
    </row>
    <row r="569" spans="10:10" x14ac:dyDescent="0.2">
      <c r="J569" s="18"/>
    </row>
    <row r="570" spans="10:10" x14ac:dyDescent="0.2">
      <c r="J570" s="18"/>
    </row>
    <row r="571" spans="10:10" x14ac:dyDescent="0.2">
      <c r="J571" s="18"/>
    </row>
    <row r="572" spans="10:10" x14ac:dyDescent="0.2">
      <c r="J572" s="18"/>
    </row>
    <row r="573" spans="10:10" x14ac:dyDescent="0.2">
      <c r="J573" s="18"/>
    </row>
    <row r="574" spans="10:10" x14ac:dyDescent="0.2">
      <c r="J574" s="18"/>
    </row>
    <row r="575" spans="10:10" x14ac:dyDescent="0.2">
      <c r="J575" s="18"/>
    </row>
    <row r="576" spans="10:10" x14ac:dyDescent="0.2">
      <c r="J576" s="18"/>
    </row>
    <row r="577" spans="10:10" x14ac:dyDescent="0.2">
      <c r="J577" s="18"/>
    </row>
    <row r="578" spans="10:10" x14ac:dyDescent="0.2">
      <c r="J578" s="18"/>
    </row>
    <row r="579" spans="10:10" x14ac:dyDescent="0.2">
      <c r="J579" s="18"/>
    </row>
    <row r="580" spans="10:10" x14ac:dyDescent="0.2">
      <c r="J580" s="18"/>
    </row>
    <row r="581" spans="10:10" x14ac:dyDescent="0.2">
      <c r="J581" s="18"/>
    </row>
    <row r="582" spans="10:10" x14ac:dyDescent="0.2">
      <c r="J582" s="18"/>
    </row>
    <row r="583" spans="10:10" x14ac:dyDescent="0.2">
      <c r="J583" s="18"/>
    </row>
    <row r="584" spans="10:10" x14ac:dyDescent="0.2">
      <c r="J584" s="18"/>
    </row>
    <row r="585" spans="10:10" x14ac:dyDescent="0.2">
      <c r="J585" s="18"/>
    </row>
    <row r="586" spans="10:10" x14ac:dyDescent="0.2">
      <c r="J586" s="18"/>
    </row>
    <row r="587" spans="10:10" x14ac:dyDescent="0.2">
      <c r="J587" s="18"/>
    </row>
    <row r="588" spans="10:10" x14ac:dyDescent="0.2">
      <c r="J588" s="18"/>
    </row>
    <row r="589" spans="10:10" x14ac:dyDescent="0.2">
      <c r="J589" s="18"/>
    </row>
    <row r="590" spans="10:10" x14ac:dyDescent="0.2">
      <c r="J590" s="18"/>
    </row>
    <row r="591" spans="10:10" x14ac:dyDescent="0.2">
      <c r="J591" s="18"/>
    </row>
    <row r="592" spans="10:10" x14ac:dyDescent="0.2">
      <c r="J592" s="18"/>
    </row>
    <row r="593" spans="10:10" x14ac:dyDescent="0.2">
      <c r="J593" s="18"/>
    </row>
    <row r="594" spans="10:10" x14ac:dyDescent="0.2">
      <c r="J594" s="18"/>
    </row>
    <row r="595" spans="10:10" x14ac:dyDescent="0.2">
      <c r="J595" s="18"/>
    </row>
    <row r="596" spans="10:10" x14ac:dyDescent="0.2">
      <c r="J596" s="18"/>
    </row>
    <row r="597" spans="10:10" x14ac:dyDescent="0.2">
      <c r="J597" s="18"/>
    </row>
    <row r="598" spans="10:10" x14ac:dyDescent="0.2">
      <c r="J598" s="18"/>
    </row>
    <row r="599" spans="10:10" x14ac:dyDescent="0.2">
      <c r="J599" s="18"/>
    </row>
    <row r="600" spans="10:10" x14ac:dyDescent="0.2">
      <c r="J600" s="18"/>
    </row>
    <row r="601" spans="10:10" x14ac:dyDescent="0.2">
      <c r="J601" s="18"/>
    </row>
    <row r="602" spans="10:10" x14ac:dyDescent="0.2">
      <c r="J602" s="18"/>
    </row>
    <row r="603" spans="10:10" x14ac:dyDescent="0.2">
      <c r="J603" s="18"/>
    </row>
    <row r="604" spans="10:10" x14ac:dyDescent="0.2">
      <c r="J604" s="18"/>
    </row>
    <row r="605" spans="10:10" x14ac:dyDescent="0.2">
      <c r="J605" s="18"/>
    </row>
    <row r="606" spans="10:10" x14ac:dyDescent="0.2">
      <c r="J606" s="18"/>
    </row>
    <row r="607" spans="10:10" x14ac:dyDescent="0.2">
      <c r="J607" s="18"/>
    </row>
    <row r="608" spans="10:10" x14ac:dyDescent="0.2">
      <c r="J608" s="18"/>
    </row>
    <row r="609" spans="10:10" x14ac:dyDescent="0.2">
      <c r="J609" s="18"/>
    </row>
    <row r="610" spans="10:10" x14ac:dyDescent="0.2">
      <c r="J610" s="18"/>
    </row>
    <row r="611" spans="10:10" x14ac:dyDescent="0.2">
      <c r="J611" s="18"/>
    </row>
    <row r="612" spans="10:10" x14ac:dyDescent="0.2">
      <c r="J612" s="18"/>
    </row>
    <row r="613" spans="10:10" x14ac:dyDescent="0.2">
      <c r="J613" s="18"/>
    </row>
    <row r="614" spans="10:10" x14ac:dyDescent="0.2">
      <c r="J614" s="18"/>
    </row>
    <row r="615" spans="10:10" x14ac:dyDescent="0.2">
      <c r="J615" s="18"/>
    </row>
    <row r="616" spans="10:10" x14ac:dyDescent="0.2">
      <c r="J616" s="18"/>
    </row>
    <row r="617" spans="10:10" x14ac:dyDescent="0.2">
      <c r="J617" s="18"/>
    </row>
    <row r="618" spans="10:10" x14ac:dyDescent="0.2">
      <c r="J618" s="18"/>
    </row>
    <row r="619" spans="10:10" x14ac:dyDescent="0.2">
      <c r="J619" s="18"/>
    </row>
    <row r="620" spans="10:10" x14ac:dyDescent="0.2">
      <c r="J620" s="18"/>
    </row>
    <row r="621" spans="10:10" x14ac:dyDescent="0.2">
      <c r="J621" s="18"/>
    </row>
    <row r="622" spans="10:10" x14ac:dyDescent="0.2">
      <c r="J622" s="18"/>
    </row>
    <row r="623" spans="10:10" x14ac:dyDescent="0.2">
      <c r="J623" s="18"/>
    </row>
    <row r="624" spans="10:10" x14ac:dyDescent="0.2">
      <c r="J624" s="18"/>
    </row>
    <row r="625" spans="10:10" x14ac:dyDescent="0.2">
      <c r="J625" s="18"/>
    </row>
    <row r="626" spans="10:10" x14ac:dyDescent="0.2">
      <c r="J626" s="18"/>
    </row>
    <row r="627" spans="10:10" x14ac:dyDescent="0.2">
      <c r="J627" s="18"/>
    </row>
    <row r="628" spans="10:10" x14ac:dyDescent="0.2">
      <c r="J628" s="18"/>
    </row>
    <row r="629" spans="10:10" x14ac:dyDescent="0.2">
      <c r="J629" s="18"/>
    </row>
    <row r="630" spans="10:10" x14ac:dyDescent="0.2">
      <c r="J630" s="18"/>
    </row>
    <row r="631" spans="10:10" x14ac:dyDescent="0.2">
      <c r="J631" s="18"/>
    </row>
    <row r="632" spans="10:10" x14ac:dyDescent="0.2">
      <c r="J632" s="18"/>
    </row>
    <row r="633" spans="10:10" x14ac:dyDescent="0.2">
      <c r="J633" s="18"/>
    </row>
    <row r="634" spans="10:10" x14ac:dyDescent="0.2">
      <c r="J634" s="18"/>
    </row>
    <row r="635" spans="10:10" x14ac:dyDescent="0.2">
      <c r="J635" s="18"/>
    </row>
    <row r="636" spans="10:10" x14ac:dyDescent="0.2">
      <c r="J636" s="18"/>
    </row>
    <row r="637" spans="10:10" x14ac:dyDescent="0.2">
      <c r="J637" s="18"/>
    </row>
    <row r="638" spans="10:10" x14ac:dyDescent="0.2">
      <c r="J638" s="18"/>
    </row>
    <row r="639" spans="10:10" x14ac:dyDescent="0.2">
      <c r="J639" s="18"/>
    </row>
    <row r="640" spans="10:10" x14ac:dyDescent="0.2">
      <c r="J640" s="18"/>
    </row>
    <row r="641" spans="10:10" x14ac:dyDescent="0.2">
      <c r="J641" s="18"/>
    </row>
    <row r="642" spans="10:10" x14ac:dyDescent="0.2">
      <c r="J642" s="18"/>
    </row>
    <row r="643" spans="10:10" x14ac:dyDescent="0.2">
      <c r="J643" s="18"/>
    </row>
    <row r="644" spans="10:10" x14ac:dyDescent="0.2">
      <c r="J644" s="18"/>
    </row>
    <row r="645" spans="10:10" x14ac:dyDescent="0.2">
      <c r="J645" s="18"/>
    </row>
    <row r="646" spans="10:10" x14ac:dyDescent="0.2">
      <c r="J646" s="18"/>
    </row>
    <row r="647" spans="10:10" x14ac:dyDescent="0.2">
      <c r="J647" s="18"/>
    </row>
    <row r="648" spans="10:10" x14ac:dyDescent="0.2">
      <c r="J648" s="18"/>
    </row>
    <row r="649" spans="10:10" x14ac:dyDescent="0.2">
      <c r="J649" s="18"/>
    </row>
    <row r="650" spans="10:10" x14ac:dyDescent="0.2">
      <c r="J650" s="18"/>
    </row>
    <row r="651" spans="10:10" x14ac:dyDescent="0.2">
      <c r="J651" s="18"/>
    </row>
    <row r="652" spans="10:10" x14ac:dyDescent="0.2">
      <c r="J652" s="18"/>
    </row>
    <row r="653" spans="10:10" x14ac:dyDescent="0.2">
      <c r="J653" s="18"/>
    </row>
    <row r="654" spans="10:10" x14ac:dyDescent="0.2">
      <c r="J654" s="18"/>
    </row>
    <row r="655" spans="10:10" x14ac:dyDescent="0.2">
      <c r="J655" s="18"/>
    </row>
    <row r="656" spans="10:10" x14ac:dyDescent="0.2">
      <c r="J656" s="18"/>
    </row>
    <row r="657" spans="10:10" x14ac:dyDescent="0.2">
      <c r="J657" s="18"/>
    </row>
    <row r="658" spans="10:10" x14ac:dyDescent="0.2">
      <c r="J658" s="18"/>
    </row>
    <row r="659" spans="10:10" x14ac:dyDescent="0.2">
      <c r="J659" s="18"/>
    </row>
    <row r="660" spans="10:10" x14ac:dyDescent="0.2">
      <c r="J660" s="18"/>
    </row>
    <row r="661" spans="10:10" x14ac:dyDescent="0.2">
      <c r="J661" s="18"/>
    </row>
    <row r="662" spans="10:10" x14ac:dyDescent="0.2">
      <c r="J662" s="18"/>
    </row>
    <row r="663" spans="10:10" x14ac:dyDescent="0.2">
      <c r="J663" s="18"/>
    </row>
    <row r="664" spans="10:10" x14ac:dyDescent="0.2">
      <c r="J664" s="18"/>
    </row>
    <row r="665" spans="10:10" x14ac:dyDescent="0.2">
      <c r="J665" s="18"/>
    </row>
    <row r="666" spans="10:10" x14ac:dyDescent="0.2">
      <c r="J666" s="18"/>
    </row>
    <row r="667" spans="10:10" x14ac:dyDescent="0.2">
      <c r="J667" s="18"/>
    </row>
    <row r="668" spans="10:10" x14ac:dyDescent="0.2">
      <c r="J668" s="18"/>
    </row>
    <row r="669" spans="10:10" x14ac:dyDescent="0.2">
      <c r="J669" s="18"/>
    </row>
    <row r="670" spans="10:10" x14ac:dyDescent="0.2">
      <c r="J670" s="18"/>
    </row>
    <row r="671" spans="10:10" x14ac:dyDescent="0.2">
      <c r="J671" s="18"/>
    </row>
    <row r="672" spans="10:10" x14ac:dyDescent="0.2">
      <c r="J672" s="18"/>
    </row>
    <row r="673" spans="10:10" x14ac:dyDescent="0.2">
      <c r="J673" s="18"/>
    </row>
    <row r="674" spans="10:10" x14ac:dyDescent="0.2">
      <c r="J674" s="18"/>
    </row>
    <row r="675" spans="10:10" x14ac:dyDescent="0.2">
      <c r="J675" s="18"/>
    </row>
    <row r="676" spans="10:10" x14ac:dyDescent="0.2">
      <c r="J676" s="18"/>
    </row>
    <row r="677" spans="10:10" x14ac:dyDescent="0.2">
      <c r="J677" s="18"/>
    </row>
    <row r="678" spans="10:10" x14ac:dyDescent="0.2">
      <c r="J678" s="18"/>
    </row>
    <row r="679" spans="10:10" x14ac:dyDescent="0.2">
      <c r="J679" s="18"/>
    </row>
    <row r="680" spans="10:10" x14ac:dyDescent="0.2">
      <c r="J680" s="18"/>
    </row>
    <row r="681" spans="10:10" x14ac:dyDescent="0.2">
      <c r="J681" s="18"/>
    </row>
    <row r="682" spans="10:10" x14ac:dyDescent="0.2">
      <c r="J682" s="18"/>
    </row>
    <row r="683" spans="10:10" x14ac:dyDescent="0.2">
      <c r="J683" s="18"/>
    </row>
    <row r="684" spans="10:10" x14ac:dyDescent="0.2">
      <c r="J684" s="18"/>
    </row>
    <row r="685" spans="10:10" x14ac:dyDescent="0.2">
      <c r="J685" s="18"/>
    </row>
    <row r="686" spans="10:10" x14ac:dyDescent="0.2">
      <c r="J686" s="18"/>
    </row>
    <row r="687" spans="10:10" x14ac:dyDescent="0.2">
      <c r="J687" s="18"/>
    </row>
    <row r="688" spans="10:10" x14ac:dyDescent="0.2">
      <c r="J688" s="18"/>
    </row>
    <row r="689" spans="10:10" x14ac:dyDescent="0.2">
      <c r="J689" s="18"/>
    </row>
    <row r="690" spans="10:10" x14ac:dyDescent="0.2">
      <c r="J690" s="18"/>
    </row>
    <row r="691" spans="10:10" x14ac:dyDescent="0.2">
      <c r="J691" s="18"/>
    </row>
    <row r="692" spans="10:10" x14ac:dyDescent="0.2">
      <c r="J692" s="18"/>
    </row>
    <row r="693" spans="10:10" x14ac:dyDescent="0.2">
      <c r="J693" s="18"/>
    </row>
    <row r="694" spans="10:10" x14ac:dyDescent="0.2">
      <c r="J694" s="18"/>
    </row>
    <row r="695" spans="10:10" x14ac:dyDescent="0.2">
      <c r="J695" s="18"/>
    </row>
    <row r="696" spans="10:10" x14ac:dyDescent="0.2">
      <c r="J696" s="18"/>
    </row>
    <row r="697" spans="10:10" x14ac:dyDescent="0.2">
      <c r="J697" s="18"/>
    </row>
    <row r="698" spans="10:10" x14ac:dyDescent="0.2">
      <c r="J698" s="18"/>
    </row>
    <row r="699" spans="10:10" x14ac:dyDescent="0.2">
      <c r="J699" s="18"/>
    </row>
    <row r="700" spans="10:10" x14ac:dyDescent="0.2">
      <c r="J700" s="18"/>
    </row>
    <row r="701" spans="10:10" x14ac:dyDescent="0.2">
      <c r="J701" s="18"/>
    </row>
    <row r="702" spans="10:10" x14ac:dyDescent="0.2">
      <c r="J702" s="18"/>
    </row>
    <row r="703" spans="10:10" x14ac:dyDescent="0.2">
      <c r="J703" s="18"/>
    </row>
    <row r="704" spans="10:10" x14ac:dyDescent="0.2">
      <c r="J704" s="18"/>
    </row>
    <row r="705" spans="10:10" x14ac:dyDescent="0.2">
      <c r="J705" s="18"/>
    </row>
    <row r="706" spans="10:10" x14ac:dyDescent="0.2">
      <c r="J706" s="18"/>
    </row>
    <row r="707" spans="10:10" x14ac:dyDescent="0.2">
      <c r="J707" s="18"/>
    </row>
    <row r="708" spans="10:10" x14ac:dyDescent="0.2">
      <c r="J708" s="18"/>
    </row>
    <row r="709" spans="10:10" x14ac:dyDescent="0.2">
      <c r="J709" s="18"/>
    </row>
    <row r="710" spans="10:10" x14ac:dyDescent="0.2">
      <c r="J710" s="18"/>
    </row>
    <row r="711" spans="10:10" x14ac:dyDescent="0.2">
      <c r="J711" s="18"/>
    </row>
    <row r="712" spans="10:10" x14ac:dyDescent="0.2">
      <c r="J712" s="18"/>
    </row>
    <row r="713" spans="10:10" x14ac:dyDescent="0.2">
      <c r="J713" s="18"/>
    </row>
    <row r="714" spans="10:10" x14ac:dyDescent="0.2">
      <c r="J714" s="18"/>
    </row>
    <row r="715" spans="10:10" x14ac:dyDescent="0.2">
      <c r="J715" s="18"/>
    </row>
    <row r="716" spans="10:10" x14ac:dyDescent="0.2">
      <c r="J716" s="18"/>
    </row>
    <row r="717" spans="10:10" x14ac:dyDescent="0.2">
      <c r="J717" s="18"/>
    </row>
    <row r="718" spans="10:10" x14ac:dyDescent="0.2">
      <c r="J718" s="18"/>
    </row>
    <row r="719" spans="10:10" x14ac:dyDescent="0.2">
      <c r="J719" s="18"/>
    </row>
    <row r="720" spans="10:10" x14ac:dyDescent="0.2">
      <c r="J720" s="18"/>
    </row>
    <row r="721" spans="10:10" x14ac:dyDescent="0.2">
      <c r="J721" s="18"/>
    </row>
    <row r="722" spans="10:10" x14ac:dyDescent="0.2">
      <c r="J722" s="18"/>
    </row>
    <row r="723" spans="10:10" x14ac:dyDescent="0.2">
      <c r="J723" s="18"/>
    </row>
    <row r="724" spans="10:10" x14ac:dyDescent="0.2">
      <c r="J724" s="18"/>
    </row>
    <row r="725" spans="10:10" x14ac:dyDescent="0.2">
      <c r="J725" s="18"/>
    </row>
    <row r="726" spans="10:10" x14ac:dyDescent="0.2">
      <c r="J726" s="18"/>
    </row>
    <row r="727" spans="10:10" x14ac:dyDescent="0.2">
      <c r="J727" s="18"/>
    </row>
    <row r="728" spans="10:10" x14ac:dyDescent="0.2">
      <c r="J728" s="18"/>
    </row>
    <row r="729" spans="10:10" x14ac:dyDescent="0.2">
      <c r="J729" s="18"/>
    </row>
    <row r="730" spans="10:10" x14ac:dyDescent="0.2">
      <c r="J730" s="18"/>
    </row>
    <row r="731" spans="10:10" x14ac:dyDescent="0.2">
      <c r="J731" s="18"/>
    </row>
    <row r="732" spans="10:10" x14ac:dyDescent="0.2">
      <c r="J732" s="18"/>
    </row>
    <row r="733" spans="10:10" x14ac:dyDescent="0.2">
      <c r="J733" s="18"/>
    </row>
    <row r="734" spans="10:10" x14ac:dyDescent="0.2">
      <c r="J734" s="18"/>
    </row>
    <row r="735" spans="10:10" x14ac:dyDescent="0.2">
      <c r="J735" s="18"/>
    </row>
    <row r="736" spans="10:10" x14ac:dyDescent="0.2">
      <c r="J736" s="18"/>
    </row>
    <row r="737" spans="10:10" x14ac:dyDescent="0.2">
      <c r="J737" s="18"/>
    </row>
    <row r="738" spans="10:10" x14ac:dyDescent="0.2">
      <c r="J738" s="18"/>
    </row>
    <row r="739" spans="10:10" x14ac:dyDescent="0.2">
      <c r="J739" s="18"/>
    </row>
    <row r="740" spans="10:10" x14ac:dyDescent="0.2">
      <c r="J740" s="18"/>
    </row>
    <row r="741" spans="10:10" x14ac:dyDescent="0.2">
      <c r="J741" s="18"/>
    </row>
    <row r="742" spans="10:10" x14ac:dyDescent="0.2">
      <c r="J742" s="18"/>
    </row>
    <row r="743" spans="10:10" x14ac:dyDescent="0.2">
      <c r="J743" s="18"/>
    </row>
    <row r="744" spans="10:10" x14ac:dyDescent="0.2">
      <c r="J744" s="18"/>
    </row>
    <row r="745" spans="10:10" x14ac:dyDescent="0.2">
      <c r="J745" s="18"/>
    </row>
    <row r="746" spans="10:10" x14ac:dyDescent="0.2">
      <c r="J746" s="18"/>
    </row>
    <row r="747" spans="10:10" x14ac:dyDescent="0.2">
      <c r="J747" s="18"/>
    </row>
    <row r="748" spans="10:10" x14ac:dyDescent="0.2">
      <c r="J748" s="18"/>
    </row>
    <row r="749" spans="10:10" x14ac:dyDescent="0.2">
      <c r="J749" s="18"/>
    </row>
    <row r="750" spans="10:10" x14ac:dyDescent="0.2">
      <c r="J750" s="18"/>
    </row>
    <row r="751" spans="10:10" x14ac:dyDescent="0.2">
      <c r="J751" s="18"/>
    </row>
    <row r="752" spans="10:10" x14ac:dyDescent="0.2">
      <c r="J752" s="18"/>
    </row>
    <row r="753" spans="10:10" x14ac:dyDescent="0.2">
      <c r="J753" s="18"/>
    </row>
    <row r="754" spans="10:10" x14ac:dyDescent="0.2">
      <c r="J754" s="18"/>
    </row>
    <row r="755" spans="10:10" x14ac:dyDescent="0.2">
      <c r="J755" s="18"/>
    </row>
    <row r="756" spans="10:10" x14ac:dyDescent="0.2">
      <c r="J756" s="18"/>
    </row>
    <row r="757" spans="10:10" x14ac:dyDescent="0.2">
      <c r="J757" s="18"/>
    </row>
    <row r="758" spans="10:10" x14ac:dyDescent="0.2">
      <c r="J758" s="18"/>
    </row>
    <row r="759" spans="10:10" x14ac:dyDescent="0.2">
      <c r="J759" s="18"/>
    </row>
    <row r="760" spans="10:10" x14ac:dyDescent="0.2">
      <c r="J760" s="18"/>
    </row>
    <row r="761" spans="10:10" x14ac:dyDescent="0.2">
      <c r="J761" s="18"/>
    </row>
    <row r="762" spans="10:10" x14ac:dyDescent="0.2">
      <c r="J762" s="18"/>
    </row>
    <row r="763" spans="10:10" x14ac:dyDescent="0.2">
      <c r="J763" s="18"/>
    </row>
    <row r="764" spans="10:10" x14ac:dyDescent="0.2">
      <c r="J764" s="18"/>
    </row>
    <row r="765" spans="10:10" x14ac:dyDescent="0.2">
      <c r="J765" s="18"/>
    </row>
    <row r="766" spans="10:10" x14ac:dyDescent="0.2">
      <c r="J766" s="18"/>
    </row>
    <row r="767" spans="10:10" x14ac:dyDescent="0.2">
      <c r="J767" s="18"/>
    </row>
    <row r="768" spans="10:10" x14ac:dyDescent="0.2">
      <c r="J768" s="18"/>
    </row>
    <row r="769" spans="10:10" x14ac:dyDescent="0.2">
      <c r="J769" s="18"/>
    </row>
    <row r="770" spans="10:10" x14ac:dyDescent="0.2">
      <c r="J770" s="18"/>
    </row>
    <row r="771" spans="10:10" x14ac:dyDescent="0.2">
      <c r="J771" s="18"/>
    </row>
    <row r="772" spans="10:10" x14ac:dyDescent="0.2">
      <c r="J772" s="18"/>
    </row>
    <row r="773" spans="10:10" x14ac:dyDescent="0.2">
      <c r="J773" s="18"/>
    </row>
    <row r="774" spans="10:10" x14ac:dyDescent="0.2">
      <c r="J774" s="18"/>
    </row>
    <row r="775" spans="10:10" x14ac:dyDescent="0.2">
      <c r="J775" s="18"/>
    </row>
    <row r="776" spans="10:10" x14ac:dyDescent="0.2">
      <c r="J776" s="18"/>
    </row>
    <row r="777" spans="10:10" x14ac:dyDescent="0.2">
      <c r="J777" s="18"/>
    </row>
    <row r="778" spans="10:10" x14ac:dyDescent="0.2">
      <c r="J778" s="18"/>
    </row>
    <row r="779" spans="10:10" x14ac:dyDescent="0.2">
      <c r="J779" s="18"/>
    </row>
    <row r="780" spans="10:10" x14ac:dyDescent="0.2">
      <c r="J780" s="18"/>
    </row>
    <row r="781" spans="10:10" x14ac:dyDescent="0.2">
      <c r="J781" s="18"/>
    </row>
    <row r="782" spans="10:10" x14ac:dyDescent="0.2">
      <c r="J782" s="18"/>
    </row>
    <row r="783" spans="10:10" x14ac:dyDescent="0.2">
      <c r="J783" s="18"/>
    </row>
    <row r="784" spans="10:10" x14ac:dyDescent="0.2">
      <c r="J784" s="18"/>
    </row>
    <row r="785" spans="10:10" x14ac:dyDescent="0.2">
      <c r="J785" s="18"/>
    </row>
    <row r="786" spans="10:10" x14ac:dyDescent="0.2">
      <c r="J786" s="18"/>
    </row>
    <row r="787" spans="10:10" x14ac:dyDescent="0.2">
      <c r="J787" s="18"/>
    </row>
    <row r="788" spans="10:10" x14ac:dyDescent="0.2">
      <c r="J788" s="18"/>
    </row>
    <row r="789" spans="10:10" x14ac:dyDescent="0.2">
      <c r="J789" s="18"/>
    </row>
    <row r="790" spans="10:10" x14ac:dyDescent="0.2">
      <c r="J790" s="18"/>
    </row>
    <row r="791" spans="10:10" x14ac:dyDescent="0.2">
      <c r="J791" s="18"/>
    </row>
    <row r="792" spans="10:10" x14ac:dyDescent="0.2">
      <c r="J792" s="18"/>
    </row>
    <row r="793" spans="10:10" x14ac:dyDescent="0.2">
      <c r="J793" s="18"/>
    </row>
    <row r="794" spans="10:10" x14ac:dyDescent="0.2">
      <c r="J794" s="18"/>
    </row>
    <row r="795" spans="10:10" x14ac:dyDescent="0.2">
      <c r="J795" s="18"/>
    </row>
    <row r="796" spans="10:10" x14ac:dyDescent="0.2">
      <c r="J796" s="18"/>
    </row>
    <row r="797" spans="10:10" x14ac:dyDescent="0.2">
      <c r="J797" s="18"/>
    </row>
    <row r="798" spans="10:10" x14ac:dyDescent="0.2">
      <c r="J798" s="18"/>
    </row>
    <row r="799" spans="10:10" x14ac:dyDescent="0.2">
      <c r="J799" s="18"/>
    </row>
    <row r="800" spans="10:10" x14ac:dyDescent="0.2">
      <c r="J800" s="18"/>
    </row>
    <row r="801" spans="10:10" x14ac:dyDescent="0.2">
      <c r="J801" s="18"/>
    </row>
    <row r="802" spans="10:10" x14ac:dyDescent="0.2">
      <c r="J802" s="18"/>
    </row>
    <row r="803" spans="10:10" x14ac:dyDescent="0.2">
      <c r="J803" s="18"/>
    </row>
    <row r="804" spans="10:10" x14ac:dyDescent="0.2">
      <c r="J804" s="18"/>
    </row>
    <row r="805" spans="10:10" x14ac:dyDescent="0.2">
      <c r="J805" s="18"/>
    </row>
    <row r="806" spans="10:10" x14ac:dyDescent="0.2">
      <c r="J806" s="18"/>
    </row>
    <row r="807" spans="10:10" x14ac:dyDescent="0.2">
      <c r="J807" s="18"/>
    </row>
    <row r="808" spans="10:10" x14ac:dyDescent="0.2">
      <c r="J808" s="18"/>
    </row>
    <row r="809" spans="10:10" x14ac:dyDescent="0.2">
      <c r="J809" s="18"/>
    </row>
    <row r="810" spans="10:10" x14ac:dyDescent="0.2">
      <c r="J810" s="18"/>
    </row>
    <row r="811" spans="10:10" x14ac:dyDescent="0.2">
      <c r="J811" s="18"/>
    </row>
    <row r="812" spans="10:10" x14ac:dyDescent="0.2">
      <c r="J812" s="18"/>
    </row>
    <row r="813" spans="10:10" x14ac:dyDescent="0.2">
      <c r="J813" s="18"/>
    </row>
    <row r="814" spans="10:10" x14ac:dyDescent="0.2">
      <c r="J814" s="18"/>
    </row>
    <row r="815" spans="10:10" x14ac:dyDescent="0.2">
      <c r="J815" s="18"/>
    </row>
    <row r="816" spans="10:10" x14ac:dyDescent="0.2">
      <c r="J816" s="18"/>
    </row>
    <row r="817" spans="10:10" x14ac:dyDescent="0.2">
      <c r="J817" s="18"/>
    </row>
    <row r="818" spans="10:10" x14ac:dyDescent="0.2">
      <c r="J818" s="18"/>
    </row>
    <row r="819" spans="10:10" x14ac:dyDescent="0.2">
      <c r="J819" s="18"/>
    </row>
    <row r="820" spans="10:10" x14ac:dyDescent="0.2">
      <c r="J820" s="18"/>
    </row>
    <row r="821" spans="10:10" x14ac:dyDescent="0.2">
      <c r="J821" s="18"/>
    </row>
    <row r="822" spans="10:10" x14ac:dyDescent="0.2">
      <c r="J822" s="18"/>
    </row>
    <row r="823" spans="10:10" x14ac:dyDescent="0.2">
      <c r="J823" s="18"/>
    </row>
    <row r="824" spans="10:10" x14ac:dyDescent="0.2">
      <c r="J824" s="18"/>
    </row>
    <row r="825" spans="10:10" x14ac:dyDescent="0.2">
      <c r="J825" s="18"/>
    </row>
    <row r="826" spans="10:10" x14ac:dyDescent="0.2">
      <c r="J826" s="18"/>
    </row>
    <row r="827" spans="10:10" x14ac:dyDescent="0.2">
      <c r="J827" s="18"/>
    </row>
    <row r="828" spans="10:10" x14ac:dyDescent="0.2">
      <c r="J828" s="18"/>
    </row>
    <row r="829" spans="10:10" x14ac:dyDescent="0.2">
      <c r="J829" s="18"/>
    </row>
    <row r="830" spans="10:10" x14ac:dyDescent="0.2">
      <c r="J830" s="18"/>
    </row>
    <row r="831" spans="10:10" x14ac:dyDescent="0.2">
      <c r="J831" s="18"/>
    </row>
    <row r="832" spans="10:10" x14ac:dyDescent="0.2">
      <c r="J832" s="18"/>
    </row>
    <row r="833" spans="10:10" x14ac:dyDescent="0.2">
      <c r="J833" s="18"/>
    </row>
    <row r="834" spans="10:10" x14ac:dyDescent="0.2">
      <c r="J834" s="18"/>
    </row>
    <row r="835" spans="10:10" x14ac:dyDescent="0.2">
      <c r="J835" s="18"/>
    </row>
    <row r="836" spans="10:10" x14ac:dyDescent="0.2">
      <c r="J836" s="18"/>
    </row>
    <row r="837" spans="10:10" x14ac:dyDescent="0.2">
      <c r="J837" s="18"/>
    </row>
    <row r="838" spans="10:10" x14ac:dyDescent="0.2">
      <c r="J838" s="18"/>
    </row>
    <row r="839" spans="10:10" x14ac:dyDescent="0.2">
      <c r="J839" s="18"/>
    </row>
    <row r="840" spans="10:10" x14ac:dyDescent="0.2">
      <c r="J840" s="18"/>
    </row>
    <row r="841" spans="10:10" x14ac:dyDescent="0.2">
      <c r="J841" s="18"/>
    </row>
    <row r="842" spans="10:10" x14ac:dyDescent="0.2">
      <c r="J842" s="18"/>
    </row>
    <row r="843" spans="10:10" x14ac:dyDescent="0.2">
      <c r="J843" s="18"/>
    </row>
    <row r="844" spans="10:10" x14ac:dyDescent="0.2">
      <c r="J844" s="18"/>
    </row>
    <row r="845" spans="10:10" x14ac:dyDescent="0.2">
      <c r="J845" s="18"/>
    </row>
    <row r="846" spans="10:10" x14ac:dyDescent="0.2">
      <c r="J846" s="18"/>
    </row>
    <row r="847" spans="10:10" x14ac:dyDescent="0.2">
      <c r="J847" s="18"/>
    </row>
    <row r="848" spans="10:10" x14ac:dyDescent="0.2">
      <c r="J848" s="18"/>
    </row>
    <row r="849" spans="10:10" x14ac:dyDescent="0.2">
      <c r="J849" s="18"/>
    </row>
    <row r="850" spans="10:10" x14ac:dyDescent="0.2">
      <c r="J850" s="18"/>
    </row>
    <row r="851" spans="10:10" x14ac:dyDescent="0.2">
      <c r="J851" s="18"/>
    </row>
    <row r="852" spans="10:10" x14ac:dyDescent="0.2">
      <c r="J852" s="18"/>
    </row>
    <row r="853" spans="10:10" x14ac:dyDescent="0.2">
      <c r="J853" s="18"/>
    </row>
    <row r="854" spans="10:10" x14ac:dyDescent="0.2">
      <c r="J854" s="18"/>
    </row>
    <row r="855" spans="10:10" x14ac:dyDescent="0.2">
      <c r="J855" s="18"/>
    </row>
    <row r="856" spans="10:10" x14ac:dyDescent="0.2">
      <c r="J856" s="18"/>
    </row>
    <row r="857" spans="10:10" x14ac:dyDescent="0.2">
      <c r="J857" s="18"/>
    </row>
    <row r="858" spans="10:10" x14ac:dyDescent="0.2">
      <c r="J858" s="18"/>
    </row>
    <row r="859" spans="10:10" x14ac:dyDescent="0.2">
      <c r="J859" s="18"/>
    </row>
    <row r="860" spans="10:10" x14ac:dyDescent="0.2">
      <c r="J860" s="18"/>
    </row>
    <row r="861" spans="10:10" x14ac:dyDescent="0.2">
      <c r="J861" s="18"/>
    </row>
    <row r="862" spans="10:10" x14ac:dyDescent="0.2">
      <c r="J862" s="18"/>
    </row>
    <row r="863" spans="10:10" x14ac:dyDescent="0.2">
      <c r="J863" s="18"/>
    </row>
    <row r="864" spans="10:10" x14ac:dyDescent="0.2">
      <c r="J864" s="18"/>
    </row>
    <row r="865" spans="10:10" x14ac:dyDescent="0.2">
      <c r="J865" s="18"/>
    </row>
    <row r="866" spans="10:10" x14ac:dyDescent="0.2">
      <c r="J866" s="18"/>
    </row>
    <row r="867" spans="10:10" x14ac:dyDescent="0.2">
      <c r="J867" s="18"/>
    </row>
    <row r="868" spans="10:10" x14ac:dyDescent="0.2">
      <c r="J868" s="18"/>
    </row>
    <row r="869" spans="10:10" x14ac:dyDescent="0.2">
      <c r="J869" s="18"/>
    </row>
    <row r="870" spans="10:10" x14ac:dyDescent="0.2">
      <c r="J870" s="18"/>
    </row>
    <row r="871" spans="10:10" x14ac:dyDescent="0.2">
      <c r="J871" s="18"/>
    </row>
    <row r="872" spans="10:10" x14ac:dyDescent="0.2">
      <c r="J872" s="18"/>
    </row>
    <row r="873" spans="10:10" x14ac:dyDescent="0.2">
      <c r="J873" s="18"/>
    </row>
    <row r="874" spans="10:10" x14ac:dyDescent="0.2">
      <c r="J874" s="18"/>
    </row>
    <row r="875" spans="10:10" x14ac:dyDescent="0.2">
      <c r="J875" s="18"/>
    </row>
    <row r="876" spans="10:10" x14ac:dyDescent="0.2">
      <c r="J876" s="18"/>
    </row>
    <row r="877" spans="10:10" x14ac:dyDescent="0.2">
      <c r="J877" s="18"/>
    </row>
    <row r="878" spans="10:10" x14ac:dyDescent="0.2">
      <c r="J878" s="18"/>
    </row>
    <row r="879" spans="10:10" x14ac:dyDescent="0.2">
      <c r="J879" s="18"/>
    </row>
    <row r="880" spans="10:10" x14ac:dyDescent="0.2">
      <c r="J880" s="18"/>
    </row>
    <row r="881" spans="10:10" x14ac:dyDescent="0.2">
      <c r="J881" s="18"/>
    </row>
    <row r="882" spans="10:10" x14ac:dyDescent="0.2">
      <c r="J882" s="18"/>
    </row>
    <row r="883" spans="10:10" x14ac:dyDescent="0.2">
      <c r="J883" s="18"/>
    </row>
    <row r="884" spans="10:10" x14ac:dyDescent="0.2">
      <c r="J884" s="18"/>
    </row>
    <row r="885" spans="10:10" x14ac:dyDescent="0.2">
      <c r="J885" s="18"/>
    </row>
    <row r="886" spans="10:10" x14ac:dyDescent="0.2">
      <c r="J886" s="18"/>
    </row>
    <row r="887" spans="10:10" x14ac:dyDescent="0.2">
      <c r="J887" s="18"/>
    </row>
    <row r="888" spans="10:10" x14ac:dyDescent="0.2">
      <c r="J888" s="18"/>
    </row>
    <row r="889" spans="10:10" x14ac:dyDescent="0.2">
      <c r="J889" s="18"/>
    </row>
    <row r="890" spans="10:10" x14ac:dyDescent="0.2">
      <c r="J890" s="18"/>
    </row>
    <row r="891" spans="10:10" x14ac:dyDescent="0.2">
      <c r="J891" s="18"/>
    </row>
    <row r="892" spans="10:10" x14ac:dyDescent="0.2">
      <c r="J892" s="18"/>
    </row>
    <row r="893" spans="10:10" x14ac:dyDescent="0.2">
      <c r="J893" s="18"/>
    </row>
    <row r="894" spans="10:10" x14ac:dyDescent="0.2">
      <c r="J894" s="18"/>
    </row>
    <row r="895" spans="10:10" x14ac:dyDescent="0.2">
      <c r="J895" s="18"/>
    </row>
    <row r="896" spans="10:10" x14ac:dyDescent="0.2">
      <c r="J896" s="18"/>
    </row>
    <row r="897" spans="10:10" x14ac:dyDescent="0.2">
      <c r="J897" s="18"/>
    </row>
    <row r="898" spans="10:10" x14ac:dyDescent="0.2">
      <c r="J898" s="18"/>
    </row>
    <row r="899" spans="10:10" x14ac:dyDescent="0.2">
      <c r="J899" s="18"/>
    </row>
    <row r="900" spans="10:10" x14ac:dyDescent="0.2">
      <c r="J900" s="18"/>
    </row>
    <row r="901" spans="10:10" x14ac:dyDescent="0.2">
      <c r="J901" s="18"/>
    </row>
    <row r="902" spans="10:10" x14ac:dyDescent="0.2">
      <c r="J902" s="18"/>
    </row>
    <row r="903" spans="10:10" x14ac:dyDescent="0.2">
      <c r="J903" s="18"/>
    </row>
    <row r="904" spans="10:10" x14ac:dyDescent="0.2">
      <c r="J904" s="18"/>
    </row>
    <row r="905" spans="10:10" x14ac:dyDescent="0.2">
      <c r="J905" s="18"/>
    </row>
    <row r="906" spans="10:10" x14ac:dyDescent="0.2">
      <c r="J906" s="18"/>
    </row>
    <row r="907" spans="10:10" x14ac:dyDescent="0.2">
      <c r="J907" s="18"/>
    </row>
    <row r="908" spans="10:10" x14ac:dyDescent="0.2">
      <c r="J908" s="18"/>
    </row>
    <row r="909" spans="10:10" x14ac:dyDescent="0.2">
      <c r="J909" s="18"/>
    </row>
    <row r="910" spans="10:10" x14ac:dyDescent="0.2">
      <c r="J910" s="18"/>
    </row>
    <row r="911" spans="10:10" x14ac:dyDescent="0.2">
      <c r="J911" s="18"/>
    </row>
    <row r="912" spans="10:10" x14ac:dyDescent="0.2">
      <c r="J912" s="18"/>
    </row>
    <row r="913" spans="10:10" x14ac:dyDescent="0.2">
      <c r="J913" s="18"/>
    </row>
    <row r="914" spans="10:10" x14ac:dyDescent="0.2">
      <c r="J914" s="18"/>
    </row>
    <row r="915" spans="10:10" x14ac:dyDescent="0.2">
      <c r="J915" s="18"/>
    </row>
    <row r="916" spans="10:10" x14ac:dyDescent="0.2">
      <c r="J916" s="18"/>
    </row>
    <row r="917" spans="10:10" x14ac:dyDescent="0.2">
      <c r="J917" s="18"/>
    </row>
    <row r="918" spans="10:10" x14ac:dyDescent="0.2">
      <c r="J918" s="18"/>
    </row>
    <row r="919" spans="10:10" x14ac:dyDescent="0.2">
      <c r="J919" s="18"/>
    </row>
    <row r="920" spans="10:10" x14ac:dyDescent="0.2">
      <c r="J920" s="18"/>
    </row>
    <row r="921" spans="10:10" x14ac:dyDescent="0.2">
      <c r="J921" s="18"/>
    </row>
    <row r="922" spans="10:10" x14ac:dyDescent="0.2">
      <c r="J922" s="18"/>
    </row>
    <row r="923" spans="10:10" x14ac:dyDescent="0.2">
      <c r="J923" s="18"/>
    </row>
    <row r="924" spans="10:10" x14ac:dyDescent="0.2">
      <c r="J924" s="18"/>
    </row>
    <row r="925" spans="10:10" x14ac:dyDescent="0.2">
      <c r="J925" s="18"/>
    </row>
    <row r="926" spans="10:10" x14ac:dyDescent="0.2">
      <c r="J926" s="18"/>
    </row>
    <row r="927" spans="10:10" x14ac:dyDescent="0.2">
      <c r="J927" s="18"/>
    </row>
    <row r="928" spans="10:10" x14ac:dyDescent="0.2">
      <c r="J928" s="18"/>
    </row>
    <row r="929" spans="10:10" x14ac:dyDescent="0.2">
      <c r="J929" s="18"/>
    </row>
    <row r="930" spans="10:10" x14ac:dyDescent="0.2">
      <c r="J930" s="18"/>
    </row>
    <row r="931" spans="10:10" x14ac:dyDescent="0.2">
      <c r="J931" s="18"/>
    </row>
    <row r="932" spans="10:10" x14ac:dyDescent="0.2">
      <c r="J932" s="18"/>
    </row>
    <row r="933" spans="10:10" x14ac:dyDescent="0.2">
      <c r="J933" s="18"/>
    </row>
    <row r="934" spans="10:10" x14ac:dyDescent="0.2">
      <c r="J934" s="18"/>
    </row>
    <row r="935" spans="10:10" x14ac:dyDescent="0.2">
      <c r="J935" s="18"/>
    </row>
    <row r="936" spans="10:10" x14ac:dyDescent="0.2">
      <c r="J936" s="18"/>
    </row>
    <row r="937" spans="10:10" x14ac:dyDescent="0.2">
      <c r="J937" s="18"/>
    </row>
    <row r="938" spans="10:10" x14ac:dyDescent="0.2">
      <c r="J938" s="18"/>
    </row>
    <row r="939" spans="10:10" x14ac:dyDescent="0.2">
      <c r="J939" s="18"/>
    </row>
    <row r="940" spans="10:10" x14ac:dyDescent="0.2">
      <c r="J940" s="18"/>
    </row>
    <row r="941" spans="10:10" x14ac:dyDescent="0.2">
      <c r="J941" s="18"/>
    </row>
    <row r="942" spans="10:10" x14ac:dyDescent="0.2">
      <c r="J942" s="18"/>
    </row>
    <row r="943" spans="10:10" x14ac:dyDescent="0.2">
      <c r="J943" s="18"/>
    </row>
    <row r="944" spans="10:10" x14ac:dyDescent="0.2">
      <c r="J944" s="18"/>
    </row>
    <row r="945" spans="10:10" x14ac:dyDescent="0.2">
      <c r="J945" s="18"/>
    </row>
    <row r="946" spans="10:10" x14ac:dyDescent="0.2">
      <c r="J946" s="18"/>
    </row>
    <row r="947" spans="10:10" x14ac:dyDescent="0.2">
      <c r="J947" s="18"/>
    </row>
    <row r="948" spans="10:10" x14ac:dyDescent="0.2">
      <c r="J948" s="18"/>
    </row>
    <row r="949" spans="10:10" x14ac:dyDescent="0.2">
      <c r="J949" s="18"/>
    </row>
    <row r="950" spans="10:10" x14ac:dyDescent="0.2">
      <c r="J950" s="18"/>
    </row>
    <row r="951" spans="10:10" x14ac:dyDescent="0.2">
      <c r="J951" s="18"/>
    </row>
    <row r="952" spans="10:10" x14ac:dyDescent="0.2">
      <c r="J952" s="18"/>
    </row>
    <row r="953" spans="10:10" x14ac:dyDescent="0.2">
      <c r="J953" s="18"/>
    </row>
    <row r="954" spans="10:10" x14ac:dyDescent="0.2">
      <c r="J954" s="18"/>
    </row>
    <row r="955" spans="10:10" x14ac:dyDescent="0.2">
      <c r="J955" s="18"/>
    </row>
    <row r="956" spans="10:10" x14ac:dyDescent="0.2">
      <c r="J956" s="18"/>
    </row>
    <row r="957" spans="10:10" x14ac:dyDescent="0.2">
      <c r="J957" s="18"/>
    </row>
    <row r="958" spans="10:10" x14ac:dyDescent="0.2">
      <c r="J958" s="18"/>
    </row>
    <row r="959" spans="10:10" x14ac:dyDescent="0.2">
      <c r="J959" s="18"/>
    </row>
    <row r="960" spans="10:10" x14ac:dyDescent="0.2">
      <c r="J960" s="18"/>
    </row>
    <row r="961" spans="10:10" x14ac:dyDescent="0.2">
      <c r="J961" s="18"/>
    </row>
    <row r="962" spans="10:10" x14ac:dyDescent="0.2">
      <c r="J962" s="18"/>
    </row>
    <row r="963" spans="10:10" x14ac:dyDescent="0.2">
      <c r="J963" s="18"/>
    </row>
    <row r="964" spans="10:10" x14ac:dyDescent="0.2">
      <c r="J964" s="18"/>
    </row>
    <row r="965" spans="10:10" x14ac:dyDescent="0.2">
      <c r="J965" s="18"/>
    </row>
    <row r="966" spans="10:10" x14ac:dyDescent="0.2">
      <c r="J966" s="18"/>
    </row>
    <row r="967" spans="10:10" x14ac:dyDescent="0.2">
      <c r="J967" s="18"/>
    </row>
    <row r="968" spans="10:10" x14ac:dyDescent="0.2">
      <c r="J968" s="18"/>
    </row>
    <row r="969" spans="10:10" x14ac:dyDescent="0.2">
      <c r="J969" s="18"/>
    </row>
    <row r="970" spans="10:10" x14ac:dyDescent="0.2">
      <c r="J970" s="18"/>
    </row>
    <row r="971" spans="10:10" x14ac:dyDescent="0.2">
      <c r="J971" s="18"/>
    </row>
    <row r="972" spans="10:10" x14ac:dyDescent="0.2">
      <c r="J972" s="18"/>
    </row>
    <row r="973" spans="10:10" x14ac:dyDescent="0.2">
      <c r="J973" s="18"/>
    </row>
    <row r="974" spans="10:10" x14ac:dyDescent="0.2">
      <c r="J974" s="18"/>
    </row>
    <row r="975" spans="10:10" x14ac:dyDescent="0.2">
      <c r="J975" s="18"/>
    </row>
    <row r="976" spans="10:10" x14ac:dyDescent="0.2">
      <c r="J976" s="18"/>
    </row>
    <row r="977" spans="10:10" x14ac:dyDescent="0.2">
      <c r="J977" s="18"/>
    </row>
    <row r="978" spans="10:10" x14ac:dyDescent="0.2">
      <c r="J978" s="18"/>
    </row>
    <row r="979" spans="10:10" x14ac:dyDescent="0.2">
      <c r="J979" s="18"/>
    </row>
    <row r="980" spans="10:10" x14ac:dyDescent="0.2">
      <c r="J980" s="18"/>
    </row>
    <row r="981" spans="10:10" x14ac:dyDescent="0.2">
      <c r="J981" s="18"/>
    </row>
    <row r="982" spans="10:10" x14ac:dyDescent="0.2">
      <c r="J982" s="18"/>
    </row>
    <row r="983" spans="10:10" x14ac:dyDescent="0.2">
      <c r="J983" s="18"/>
    </row>
    <row r="984" spans="10:10" x14ac:dyDescent="0.2">
      <c r="J984" s="18"/>
    </row>
    <row r="985" spans="10:10" x14ac:dyDescent="0.2">
      <c r="J985" s="18"/>
    </row>
    <row r="986" spans="10:10" x14ac:dyDescent="0.2">
      <c r="J986" s="18"/>
    </row>
    <row r="987" spans="10:10" x14ac:dyDescent="0.2">
      <c r="J987" s="18"/>
    </row>
    <row r="988" spans="10:10" x14ac:dyDescent="0.2">
      <c r="J988" s="18"/>
    </row>
    <row r="989" spans="10:10" x14ac:dyDescent="0.2">
      <c r="J989" s="18"/>
    </row>
    <row r="990" spans="10:10" x14ac:dyDescent="0.2">
      <c r="J990" s="18"/>
    </row>
    <row r="991" spans="10:10" x14ac:dyDescent="0.2">
      <c r="J991" s="18"/>
    </row>
    <row r="992" spans="10:10" x14ac:dyDescent="0.2">
      <c r="J992" s="18"/>
    </row>
    <row r="993" spans="10:10" x14ac:dyDescent="0.2">
      <c r="J993" s="18"/>
    </row>
    <row r="994" spans="10:10" x14ac:dyDescent="0.2">
      <c r="J994" s="18"/>
    </row>
    <row r="995" spans="10:10" x14ac:dyDescent="0.2">
      <c r="J995" s="18"/>
    </row>
    <row r="996" spans="10:10" x14ac:dyDescent="0.2">
      <c r="J996" s="18"/>
    </row>
    <row r="997" spans="10:10" x14ac:dyDescent="0.2">
      <c r="J997" s="18"/>
    </row>
    <row r="998" spans="10:10" x14ac:dyDescent="0.2">
      <c r="J998" s="18"/>
    </row>
    <row r="999" spans="10:10" x14ac:dyDescent="0.2">
      <c r="J999" s="18"/>
    </row>
    <row r="1000" spans="10:10" x14ac:dyDescent="0.2">
      <c r="J1000" s="18"/>
    </row>
    <row r="1001" spans="10:10" x14ac:dyDescent="0.2">
      <c r="J1001" s="18"/>
    </row>
    <row r="1002" spans="10:10" x14ac:dyDescent="0.2">
      <c r="J1002" s="18"/>
    </row>
    <row r="1003" spans="10:10" x14ac:dyDescent="0.2">
      <c r="J1003" s="18"/>
    </row>
    <row r="1004" spans="10:10" x14ac:dyDescent="0.2">
      <c r="J1004" s="18"/>
    </row>
    <row r="1005" spans="10:10" x14ac:dyDescent="0.2">
      <c r="J1005" s="18"/>
    </row>
    <row r="1006" spans="10:10" x14ac:dyDescent="0.2">
      <c r="J1006" s="18"/>
    </row>
    <row r="1007" spans="10:10" x14ac:dyDescent="0.2">
      <c r="J1007" s="18"/>
    </row>
    <row r="1008" spans="10:10" x14ac:dyDescent="0.2">
      <c r="J1008" s="18"/>
    </row>
    <row r="1009" spans="10:10" x14ac:dyDescent="0.2">
      <c r="J1009" s="18"/>
    </row>
    <row r="1010" spans="10:10" x14ac:dyDescent="0.2">
      <c r="J1010" s="18"/>
    </row>
    <row r="1011" spans="10:10" x14ac:dyDescent="0.2">
      <c r="J1011" s="18"/>
    </row>
    <row r="1012" spans="10:10" x14ac:dyDescent="0.2">
      <c r="J1012" s="18"/>
    </row>
    <row r="1013" spans="10:10" x14ac:dyDescent="0.2">
      <c r="J1013" s="18"/>
    </row>
    <row r="1014" spans="10:10" x14ac:dyDescent="0.2">
      <c r="J1014" s="18"/>
    </row>
    <row r="1015" spans="10:10" x14ac:dyDescent="0.2">
      <c r="J1015" s="18"/>
    </row>
    <row r="1016" spans="10:10" x14ac:dyDescent="0.2">
      <c r="J1016" s="18"/>
    </row>
    <row r="1017" spans="10:10" x14ac:dyDescent="0.2">
      <c r="J1017" s="18"/>
    </row>
    <row r="1018" spans="10:10" x14ac:dyDescent="0.2">
      <c r="J1018" s="18"/>
    </row>
    <row r="1019" spans="10:10" x14ac:dyDescent="0.2">
      <c r="J1019" s="18"/>
    </row>
    <row r="1020" spans="10:10" x14ac:dyDescent="0.2">
      <c r="J1020" s="18"/>
    </row>
    <row r="1021" spans="10:10" x14ac:dyDescent="0.2">
      <c r="J1021" s="18"/>
    </row>
    <row r="1022" spans="10:10" x14ac:dyDescent="0.2">
      <c r="J1022" s="18"/>
    </row>
    <row r="1023" spans="10:10" x14ac:dyDescent="0.2">
      <c r="J1023" s="18"/>
    </row>
    <row r="1024" spans="10:10" x14ac:dyDescent="0.2">
      <c r="J1024" s="18"/>
    </row>
    <row r="1025" spans="10:10" x14ac:dyDescent="0.2">
      <c r="J1025" s="18"/>
    </row>
    <row r="1026" spans="10:10" x14ac:dyDescent="0.2">
      <c r="J1026" s="18"/>
    </row>
    <row r="1027" spans="10:10" x14ac:dyDescent="0.2">
      <c r="J1027" s="18"/>
    </row>
    <row r="1028" spans="10:10" x14ac:dyDescent="0.2">
      <c r="J1028" s="18"/>
    </row>
    <row r="1029" spans="10:10" x14ac:dyDescent="0.2">
      <c r="J1029" s="18"/>
    </row>
    <row r="1030" spans="10:10" x14ac:dyDescent="0.2">
      <c r="J1030" s="18"/>
    </row>
    <row r="1031" spans="10:10" x14ac:dyDescent="0.2">
      <c r="J1031" s="18"/>
    </row>
    <row r="1032" spans="10:10" x14ac:dyDescent="0.2">
      <c r="J1032" s="18"/>
    </row>
    <row r="1033" spans="10:10" x14ac:dyDescent="0.2">
      <c r="J1033" s="18"/>
    </row>
    <row r="1034" spans="10:10" x14ac:dyDescent="0.2">
      <c r="J1034" s="18"/>
    </row>
    <row r="1035" spans="10:10" x14ac:dyDescent="0.2">
      <c r="J1035" s="18"/>
    </row>
    <row r="1036" spans="10:10" x14ac:dyDescent="0.2">
      <c r="J1036" s="18"/>
    </row>
    <row r="1037" spans="10:10" x14ac:dyDescent="0.2">
      <c r="J1037" s="18"/>
    </row>
    <row r="1038" spans="10:10" x14ac:dyDescent="0.2">
      <c r="J1038" s="18"/>
    </row>
    <row r="1039" spans="10:10" x14ac:dyDescent="0.2">
      <c r="J1039" s="18"/>
    </row>
    <row r="1040" spans="10:10" x14ac:dyDescent="0.2">
      <c r="J1040" s="18"/>
    </row>
    <row r="1041" spans="10:10" x14ac:dyDescent="0.2">
      <c r="J1041" s="18"/>
    </row>
    <row r="1042" spans="10:10" x14ac:dyDescent="0.2">
      <c r="J1042" s="18"/>
    </row>
    <row r="1043" spans="10:10" x14ac:dyDescent="0.2">
      <c r="J1043" s="18"/>
    </row>
    <row r="1044" spans="10:10" x14ac:dyDescent="0.2">
      <c r="J1044" s="18"/>
    </row>
    <row r="1045" spans="10:10" x14ac:dyDescent="0.2">
      <c r="J1045" s="18"/>
    </row>
    <row r="1046" spans="10:10" x14ac:dyDescent="0.2">
      <c r="J1046" s="18"/>
    </row>
    <row r="1047" spans="10:10" x14ac:dyDescent="0.2">
      <c r="J1047" s="18"/>
    </row>
    <row r="1048" spans="10:10" x14ac:dyDescent="0.2">
      <c r="J1048" s="18"/>
    </row>
    <row r="1049" spans="10:10" x14ac:dyDescent="0.2">
      <c r="J1049" s="18"/>
    </row>
    <row r="1050" spans="10:10" x14ac:dyDescent="0.2">
      <c r="J1050" s="18"/>
    </row>
    <row r="1051" spans="10:10" x14ac:dyDescent="0.2">
      <c r="J1051" s="18"/>
    </row>
    <row r="1052" spans="10:10" x14ac:dyDescent="0.2">
      <c r="J1052" s="18"/>
    </row>
    <row r="1053" spans="10:10" x14ac:dyDescent="0.2">
      <c r="J1053" s="18"/>
    </row>
    <row r="1054" spans="10:10" x14ac:dyDescent="0.2">
      <c r="J1054" s="18"/>
    </row>
    <row r="1055" spans="10:10" x14ac:dyDescent="0.2">
      <c r="J1055" s="18"/>
    </row>
    <row r="1056" spans="10:10" x14ac:dyDescent="0.2">
      <c r="J1056" s="18"/>
    </row>
    <row r="1057" spans="10:10" x14ac:dyDescent="0.2">
      <c r="J1057" s="18"/>
    </row>
    <row r="1058" spans="10:10" x14ac:dyDescent="0.2">
      <c r="J1058" s="18"/>
    </row>
    <row r="1059" spans="10:10" x14ac:dyDescent="0.2">
      <c r="J1059" s="18"/>
    </row>
    <row r="1060" spans="10:10" x14ac:dyDescent="0.2">
      <c r="J1060" s="18"/>
    </row>
    <row r="1061" spans="10:10" x14ac:dyDescent="0.2">
      <c r="J1061" s="18"/>
    </row>
    <row r="1062" spans="10:10" x14ac:dyDescent="0.2">
      <c r="J1062" s="18"/>
    </row>
    <row r="1063" spans="10:10" x14ac:dyDescent="0.2">
      <c r="J1063" s="18"/>
    </row>
    <row r="1064" spans="10:10" x14ac:dyDescent="0.2">
      <c r="J1064" s="18"/>
    </row>
    <row r="1065" spans="10:10" x14ac:dyDescent="0.2">
      <c r="J1065" s="18"/>
    </row>
    <row r="1066" spans="10:10" x14ac:dyDescent="0.2">
      <c r="J1066" s="18"/>
    </row>
    <row r="1067" spans="10:10" x14ac:dyDescent="0.2">
      <c r="J1067" s="18"/>
    </row>
    <row r="1068" spans="10:10" x14ac:dyDescent="0.2">
      <c r="J1068" s="18"/>
    </row>
    <row r="1069" spans="10:10" x14ac:dyDescent="0.2">
      <c r="J1069" s="18"/>
    </row>
    <row r="1070" spans="10:10" x14ac:dyDescent="0.2">
      <c r="J1070" s="18"/>
    </row>
    <row r="1071" spans="10:10" x14ac:dyDescent="0.2">
      <c r="J1071" s="18"/>
    </row>
    <row r="1072" spans="10:10" x14ac:dyDescent="0.2">
      <c r="J1072" s="18"/>
    </row>
    <row r="1073" spans="10:10" x14ac:dyDescent="0.2">
      <c r="J1073" s="18"/>
    </row>
    <row r="1074" spans="10:10" x14ac:dyDescent="0.2">
      <c r="J1074" s="18"/>
    </row>
    <row r="1075" spans="10:10" x14ac:dyDescent="0.2">
      <c r="J1075" s="18"/>
    </row>
    <row r="1076" spans="10:10" x14ac:dyDescent="0.2">
      <c r="J1076" s="18"/>
    </row>
    <row r="1077" spans="10:10" x14ac:dyDescent="0.2">
      <c r="J1077" s="18"/>
    </row>
    <row r="1078" spans="10:10" x14ac:dyDescent="0.2">
      <c r="J1078" s="18"/>
    </row>
    <row r="1079" spans="10:10" x14ac:dyDescent="0.2">
      <c r="J1079" s="18"/>
    </row>
    <row r="1080" spans="10:10" x14ac:dyDescent="0.2">
      <c r="J1080" s="18"/>
    </row>
    <row r="1081" spans="10:10" x14ac:dyDescent="0.2">
      <c r="J1081" s="18"/>
    </row>
    <row r="1082" spans="10:10" x14ac:dyDescent="0.2">
      <c r="J1082" s="18"/>
    </row>
    <row r="1083" spans="10:10" x14ac:dyDescent="0.2">
      <c r="J1083" s="18"/>
    </row>
    <row r="1084" spans="10:10" x14ac:dyDescent="0.2">
      <c r="J1084" s="18"/>
    </row>
    <row r="1085" spans="10:10" x14ac:dyDescent="0.2">
      <c r="J1085" s="18"/>
    </row>
    <row r="1086" spans="10:10" x14ac:dyDescent="0.2">
      <c r="J1086" s="18"/>
    </row>
    <row r="1087" spans="10:10" x14ac:dyDescent="0.2">
      <c r="J1087" s="18"/>
    </row>
    <row r="1088" spans="10:10" x14ac:dyDescent="0.2">
      <c r="J1088" s="18"/>
    </row>
    <row r="1089" spans="10:10" x14ac:dyDescent="0.2">
      <c r="J1089" s="18"/>
    </row>
    <row r="1090" spans="10:10" x14ac:dyDescent="0.2">
      <c r="J1090" s="18"/>
    </row>
    <row r="1091" spans="10:10" x14ac:dyDescent="0.2">
      <c r="J1091" s="18"/>
    </row>
    <row r="1092" spans="10:10" x14ac:dyDescent="0.2">
      <c r="J1092" s="18"/>
    </row>
    <row r="1093" spans="10:10" x14ac:dyDescent="0.2">
      <c r="J1093" s="18"/>
    </row>
    <row r="1094" spans="10:10" x14ac:dyDescent="0.2">
      <c r="J1094" s="18"/>
    </row>
    <row r="1095" spans="10:10" x14ac:dyDescent="0.2">
      <c r="J1095" s="18"/>
    </row>
    <row r="1096" spans="10:10" x14ac:dyDescent="0.2">
      <c r="J1096" s="18"/>
    </row>
    <row r="1097" spans="10:10" x14ac:dyDescent="0.2">
      <c r="J1097" s="18"/>
    </row>
    <row r="1098" spans="10:10" x14ac:dyDescent="0.2">
      <c r="J1098" s="18"/>
    </row>
    <row r="1099" spans="10:10" x14ac:dyDescent="0.2">
      <c r="J1099" s="18"/>
    </row>
    <row r="1100" spans="10:10" x14ac:dyDescent="0.2">
      <c r="J1100" s="18"/>
    </row>
    <row r="1101" spans="10:10" x14ac:dyDescent="0.2">
      <c r="J1101" s="18"/>
    </row>
    <row r="1102" spans="10:10" x14ac:dyDescent="0.2">
      <c r="J1102" s="18"/>
    </row>
    <row r="1103" spans="10:10" x14ac:dyDescent="0.2">
      <c r="J1103" s="18"/>
    </row>
    <row r="1104" spans="10:10" x14ac:dyDescent="0.2">
      <c r="J1104" s="18"/>
    </row>
    <row r="1105" spans="10:10" x14ac:dyDescent="0.2">
      <c r="J1105" s="18"/>
    </row>
    <row r="1106" spans="10:10" x14ac:dyDescent="0.2">
      <c r="J1106" s="18"/>
    </row>
    <row r="1107" spans="10:10" x14ac:dyDescent="0.2">
      <c r="J1107" s="18"/>
    </row>
    <row r="1108" spans="10:10" x14ac:dyDescent="0.2">
      <c r="J1108" s="18"/>
    </row>
    <row r="1109" spans="10:10" x14ac:dyDescent="0.2">
      <c r="J1109" s="18"/>
    </row>
    <row r="1110" spans="10:10" x14ac:dyDescent="0.2">
      <c r="J1110" s="18"/>
    </row>
    <row r="1111" spans="10:10" x14ac:dyDescent="0.2">
      <c r="J1111" s="18"/>
    </row>
    <row r="1112" spans="10:10" x14ac:dyDescent="0.2">
      <c r="J1112" s="18"/>
    </row>
    <row r="1113" spans="10:10" x14ac:dyDescent="0.2">
      <c r="J1113" s="18"/>
    </row>
    <row r="1114" spans="10:10" x14ac:dyDescent="0.2">
      <c r="J1114" s="18"/>
    </row>
    <row r="1115" spans="10:10" x14ac:dyDescent="0.2">
      <c r="J1115" s="18"/>
    </row>
    <row r="1116" spans="10:10" x14ac:dyDescent="0.2">
      <c r="J1116" s="18"/>
    </row>
    <row r="1117" spans="10:10" x14ac:dyDescent="0.2">
      <c r="J1117" s="18"/>
    </row>
    <row r="1118" spans="10:10" x14ac:dyDescent="0.2">
      <c r="J1118" s="18"/>
    </row>
    <row r="1119" spans="10:10" x14ac:dyDescent="0.2">
      <c r="J1119" s="18"/>
    </row>
    <row r="1120" spans="10:10" x14ac:dyDescent="0.2">
      <c r="J1120" s="18"/>
    </row>
    <row r="1121" spans="10:10" x14ac:dyDescent="0.2">
      <c r="J1121" s="18"/>
    </row>
    <row r="1122" spans="10:10" x14ac:dyDescent="0.2">
      <c r="J1122" s="18"/>
    </row>
    <row r="1123" spans="10:10" x14ac:dyDescent="0.2">
      <c r="J1123" s="18"/>
    </row>
    <row r="1124" spans="10:10" x14ac:dyDescent="0.2">
      <c r="J1124" s="18"/>
    </row>
    <row r="1125" spans="10:10" x14ac:dyDescent="0.2">
      <c r="J1125" s="18"/>
    </row>
    <row r="1126" spans="10:10" x14ac:dyDescent="0.2">
      <c r="J1126" s="18"/>
    </row>
    <row r="1127" spans="10:10" x14ac:dyDescent="0.2">
      <c r="J1127" s="18"/>
    </row>
    <row r="1128" spans="10:10" x14ac:dyDescent="0.2">
      <c r="J1128" s="18"/>
    </row>
    <row r="1129" spans="10:10" x14ac:dyDescent="0.2">
      <c r="J1129" s="18"/>
    </row>
    <row r="1130" spans="10:10" x14ac:dyDescent="0.2">
      <c r="J1130" s="18"/>
    </row>
    <row r="1131" spans="10:10" x14ac:dyDescent="0.2">
      <c r="J1131" s="18"/>
    </row>
    <row r="1132" spans="10:10" x14ac:dyDescent="0.2">
      <c r="J1132" s="18"/>
    </row>
    <row r="1133" spans="10:10" x14ac:dyDescent="0.2">
      <c r="J1133" s="18"/>
    </row>
    <row r="1134" spans="10:10" x14ac:dyDescent="0.2">
      <c r="J1134" s="18"/>
    </row>
    <row r="1135" spans="10:10" x14ac:dyDescent="0.2">
      <c r="J1135" s="18"/>
    </row>
    <row r="1136" spans="10:10" x14ac:dyDescent="0.2">
      <c r="J1136" s="18"/>
    </row>
    <row r="1137" spans="10:10" x14ac:dyDescent="0.2">
      <c r="J1137" s="18"/>
    </row>
    <row r="1138" spans="10:10" x14ac:dyDescent="0.2">
      <c r="J1138" s="18"/>
    </row>
    <row r="1139" spans="10:10" x14ac:dyDescent="0.2">
      <c r="J1139" s="18"/>
    </row>
    <row r="1140" spans="10:10" x14ac:dyDescent="0.2">
      <c r="J1140" s="18"/>
    </row>
    <row r="1141" spans="10:10" x14ac:dyDescent="0.2">
      <c r="J1141" s="18"/>
    </row>
    <row r="1142" spans="10:10" x14ac:dyDescent="0.2">
      <c r="J1142" s="18"/>
    </row>
    <row r="1143" spans="10:10" x14ac:dyDescent="0.2">
      <c r="J1143" s="18"/>
    </row>
    <row r="1144" spans="10:10" x14ac:dyDescent="0.2">
      <c r="J1144" s="18"/>
    </row>
    <row r="1145" spans="10:10" x14ac:dyDescent="0.2">
      <c r="J1145" s="18"/>
    </row>
    <row r="1146" spans="10:10" x14ac:dyDescent="0.2">
      <c r="J1146" s="18"/>
    </row>
    <row r="1147" spans="10:10" x14ac:dyDescent="0.2">
      <c r="J1147" s="18"/>
    </row>
    <row r="1148" spans="10:10" x14ac:dyDescent="0.2">
      <c r="J1148" s="18"/>
    </row>
    <row r="1149" spans="10:10" x14ac:dyDescent="0.2">
      <c r="J1149" s="18"/>
    </row>
    <row r="1150" spans="10:10" x14ac:dyDescent="0.2">
      <c r="J1150" s="18"/>
    </row>
    <row r="1151" spans="10:10" x14ac:dyDescent="0.2">
      <c r="J1151" s="18"/>
    </row>
    <row r="1152" spans="10:10" x14ac:dyDescent="0.2">
      <c r="J1152" s="18"/>
    </row>
    <row r="1153" spans="10:10" x14ac:dyDescent="0.2">
      <c r="J1153" s="18"/>
    </row>
    <row r="1154" spans="10:10" x14ac:dyDescent="0.2">
      <c r="J1154" s="18"/>
    </row>
    <row r="1155" spans="10:10" x14ac:dyDescent="0.2">
      <c r="J1155" s="18"/>
    </row>
    <row r="1156" spans="10:10" x14ac:dyDescent="0.2">
      <c r="J1156" s="18"/>
    </row>
    <row r="1157" spans="10:10" x14ac:dyDescent="0.2">
      <c r="J1157" s="18"/>
    </row>
    <row r="1158" spans="10:10" x14ac:dyDescent="0.2">
      <c r="J1158" s="18"/>
    </row>
    <row r="1159" spans="10:10" x14ac:dyDescent="0.2">
      <c r="J1159" s="18"/>
    </row>
    <row r="1160" spans="10:10" x14ac:dyDescent="0.2">
      <c r="J1160" s="18"/>
    </row>
    <row r="1161" spans="10:10" x14ac:dyDescent="0.2">
      <c r="J1161" s="18"/>
    </row>
    <row r="1162" spans="10:10" x14ac:dyDescent="0.2">
      <c r="J1162" s="18"/>
    </row>
    <row r="1163" spans="10:10" x14ac:dyDescent="0.2">
      <c r="J1163" s="18"/>
    </row>
    <row r="1164" spans="10:10" x14ac:dyDescent="0.2">
      <c r="J1164" s="18"/>
    </row>
    <row r="1165" spans="10:10" x14ac:dyDescent="0.2">
      <c r="J1165" s="18"/>
    </row>
    <row r="1166" spans="10:10" x14ac:dyDescent="0.2">
      <c r="J1166" s="18"/>
    </row>
    <row r="1167" spans="10:10" x14ac:dyDescent="0.2">
      <c r="J1167" s="18"/>
    </row>
    <row r="1168" spans="10:10" x14ac:dyDescent="0.2">
      <c r="J1168" s="18"/>
    </row>
    <row r="1169" spans="10:10" x14ac:dyDescent="0.2">
      <c r="J1169" s="18"/>
    </row>
    <row r="1170" spans="10:10" x14ac:dyDescent="0.2">
      <c r="J1170" s="18"/>
    </row>
    <row r="1171" spans="10:10" x14ac:dyDescent="0.2">
      <c r="J1171" s="18"/>
    </row>
    <row r="1172" spans="10:10" x14ac:dyDescent="0.2">
      <c r="J1172" s="18"/>
    </row>
    <row r="1173" spans="10:10" x14ac:dyDescent="0.2">
      <c r="J1173" s="18"/>
    </row>
    <row r="1174" spans="10:10" x14ac:dyDescent="0.2">
      <c r="J1174" s="18"/>
    </row>
    <row r="1175" spans="10:10" x14ac:dyDescent="0.2">
      <c r="J1175" s="18"/>
    </row>
    <row r="1176" spans="10:10" x14ac:dyDescent="0.2">
      <c r="J1176" s="18"/>
    </row>
    <row r="1177" spans="10:10" x14ac:dyDescent="0.2">
      <c r="J1177" s="18"/>
    </row>
    <row r="1178" spans="10:10" x14ac:dyDescent="0.2">
      <c r="J1178" s="18"/>
    </row>
    <row r="1179" spans="10:10" x14ac:dyDescent="0.2">
      <c r="J1179" s="18"/>
    </row>
    <row r="1180" spans="10:10" x14ac:dyDescent="0.2">
      <c r="J1180" s="18"/>
    </row>
    <row r="1181" spans="10:10" x14ac:dyDescent="0.2">
      <c r="J1181" s="18"/>
    </row>
    <row r="1182" spans="10:10" x14ac:dyDescent="0.2">
      <c r="J1182" s="18"/>
    </row>
    <row r="1183" spans="10:10" x14ac:dyDescent="0.2">
      <c r="J1183" s="18"/>
    </row>
    <row r="1184" spans="10:10" x14ac:dyDescent="0.2">
      <c r="J1184" s="18"/>
    </row>
    <row r="1185" spans="10:10" x14ac:dyDescent="0.2">
      <c r="J1185" s="18"/>
    </row>
    <row r="1186" spans="10:10" x14ac:dyDescent="0.2">
      <c r="J1186" s="18"/>
    </row>
    <row r="1187" spans="10:10" x14ac:dyDescent="0.2">
      <c r="J1187" s="18"/>
    </row>
    <row r="1188" spans="10:10" x14ac:dyDescent="0.2">
      <c r="J1188" s="18"/>
    </row>
    <row r="1189" spans="10:10" x14ac:dyDescent="0.2">
      <c r="J1189" s="18"/>
    </row>
    <row r="1190" spans="10:10" x14ac:dyDescent="0.2">
      <c r="J1190" s="18"/>
    </row>
    <row r="1191" spans="10:10" x14ac:dyDescent="0.2">
      <c r="J1191" s="18"/>
    </row>
    <row r="1192" spans="10:10" x14ac:dyDescent="0.2">
      <c r="J1192" s="18"/>
    </row>
    <row r="1193" spans="10:10" x14ac:dyDescent="0.2">
      <c r="J1193" s="18"/>
    </row>
    <row r="1194" spans="10:10" x14ac:dyDescent="0.2">
      <c r="J1194" s="18"/>
    </row>
    <row r="1195" spans="10:10" x14ac:dyDescent="0.2">
      <c r="J1195" s="18"/>
    </row>
    <row r="1196" spans="10:10" x14ac:dyDescent="0.2">
      <c r="J1196" s="18"/>
    </row>
    <row r="1197" spans="10:10" x14ac:dyDescent="0.2">
      <c r="J1197" s="18"/>
    </row>
    <row r="1198" spans="10:10" x14ac:dyDescent="0.2">
      <c r="J1198" s="18"/>
    </row>
    <row r="1199" spans="10:10" x14ac:dyDescent="0.2">
      <c r="J1199" s="18"/>
    </row>
    <row r="1200" spans="10:10" x14ac:dyDescent="0.2">
      <c r="J1200" s="18"/>
    </row>
    <row r="1201" spans="10:10" x14ac:dyDescent="0.2">
      <c r="J1201" s="18"/>
    </row>
    <row r="1202" spans="10:10" x14ac:dyDescent="0.2">
      <c r="J1202" s="18"/>
    </row>
    <row r="1203" spans="10:10" x14ac:dyDescent="0.2">
      <c r="J1203" s="18"/>
    </row>
    <row r="1204" spans="10:10" x14ac:dyDescent="0.2">
      <c r="J1204" s="18"/>
    </row>
    <row r="1205" spans="10:10" x14ac:dyDescent="0.2">
      <c r="J1205" s="18"/>
    </row>
    <row r="1206" spans="10:10" x14ac:dyDescent="0.2">
      <c r="J1206" s="18"/>
    </row>
    <row r="1207" spans="10:10" x14ac:dyDescent="0.2">
      <c r="J1207" s="18"/>
    </row>
    <row r="1208" spans="10:10" x14ac:dyDescent="0.2">
      <c r="J1208" s="18"/>
    </row>
    <row r="1209" spans="10:10" x14ac:dyDescent="0.2">
      <c r="J1209" s="18"/>
    </row>
    <row r="1210" spans="10:10" x14ac:dyDescent="0.2">
      <c r="J1210" s="18"/>
    </row>
    <row r="1211" spans="10:10" x14ac:dyDescent="0.2">
      <c r="J1211" s="18"/>
    </row>
    <row r="1212" spans="10:10" x14ac:dyDescent="0.2">
      <c r="J1212" s="18"/>
    </row>
    <row r="1213" spans="10:10" x14ac:dyDescent="0.2">
      <c r="J1213" s="18"/>
    </row>
    <row r="1214" spans="10:10" x14ac:dyDescent="0.2">
      <c r="J1214" s="18"/>
    </row>
    <row r="1215" spans="10:10" x14ac:dyDescent="0.2">
      <c r="J1215" s="18"/>
    </row>
    <row r="1216" spans="10:10" x14ac:dyDescent="0.2">
      <c r="J1216" s="18"/>
    </row>
    <row r="1217" spans="10:10" x14ac:dyDescent="0.2">
      <c r="J1217" s="18"/>
    </row>
    <row r="1218" spans="10:10" x14ac:dyDescent="0.2">
      <c r="J1218" s="18"/>
    </row>
    <row r="1219" spans="10:10" x14ac:dyDescent="0.2">
      <c r="J1219" s="18"/>
    </row>
    <row r="1220" spans="10:10" x14ac:dyDescent="0.2">
      <c r="J1220" s="18"/>
    </row>
    <row r="1221" spans="10:10" x14ac:dyDescent="0.2">
      <c r="J1221" s="18"/>
    </row>
    <row r="1222" spans="10:10" x14ac:dyDescent="0.2">
      <c r="J1222" s="18"/>
    </row>
    <row r="1223" spans="10:10" x14ac:dyDescent="0.2">
      <c r="J1223" s="18"/>
    </row>
    <row r="1224" spans="10:10" x14ac:dyDescent="0.2">
      <c r="J1224" s="18"/>
    </row>
    <row r="1225" spans="10:10" x14ac:dyDescent="0.2">
      <c r="J1225" s="18"/>
    </row>
    <row r="1226" spans="10:10" x14ac:dyDescent="0.2">
      <c r="J1226" s="18"/>
    </row>
    <row r="1227" spans="10:10" x14ac:dyDescent="0.2">
      <c r="J1227" s="18"/>
    </row>
    <row r="1228" spans="10:10" x14ac:dyDescent="0.2">
      <c r="J1228" s="18"/>
    </row>
    <row r="1229" spans="10:10" x14ac:dyDescent="0.2">
      <c r="J1229" s="18"/>
    </row>
    <row r="1230" spans="10:10" x14ac:dyDescent="0.2">
      <c r="J1230" s="18"/>
    </row>
    <row r="1231" spans="10:10" x14ac:dyDescent="0.2">
      <c r="J1231" s="18"/>
    </row>
    <row r="1232" spans="10:10" x14ac:dyDescent="0.2">
      <c r="J1232" s="18"/>
    </row>
    <row r="1233" spans="10:10" x14ac:dyDescent="0.2">
      <c r="J1233" s="18"/>
    </row>
    <row r="1234" spans="10:10" x14ac:dyDescent="0.2">
      <c r="J1234" s="18"/>
    </row>
    <row r="1235" spans="10:10" x14ac:dyDescent="0.2">
      <c r="J1235" s="18"/>
    </row>
    <row r="1236" spans="10:10" x14ac:dyDescent="0.2">
      <c r="J1236" s="18"/>
    </row>
    <row r="1237" spans="10:10" x14ac:dyDescent="0.2">
      <c r="J1237" s="18"/>
    </row>
    <row r="1238" spans="10:10" x14ac:dyDescent="0.2">
      <c r="J1238" s="18"/>
    </row>
    <row r="1239" spans="10:10" x14ac:dyDescent="0.2">
      <c r="J1239" s="18"/>
    </row>
    <row r="1240" spans="10:10" x14ac:dyDescent="0.2">
      <c r="J1240" s="18"/>
    </row>
    <row r="1241" spans="10:10" x14ac:dyDescent="0.2">
      <c r="J1241" s="18"/>
    </row>
    <row r="1242" spans="10:10" x14ac:dyDescent="0.2">
      <c r="J1242" s="18"/>
    </row>
    <row r="1243" spans="10:10" x14ac:dyDescent="0.2">
      <c r="J1243" s="18"/>
    </row>
    <row r="1244" spans="10:10" x14ac:dyDescent="0.2">
      <c r="J1244" s="18"/>
    </row>
    <row r="1245" spans="10:10" x14ac:dyDescent="0.2">
      <c r="J1245" s="18"/>
    </row>
    <row r="1246" spans="10:10" x14ac:dyDescent="0.2">
      <c r="J1246" s="18"/>
    </row>
    <row r="1247" spans="10:10" x14ac:dyDescent="0.2">
      <c r="J1247" s="18"/>
    </row>
    <row r="1248" spans="10:10" x14ac:dyDescent="0.2">
      <c r="J1248" s="18"/>
    </row>
    <row r="1249" spans="10:10" x14ac:dyDescent="0.2">
      <c r="J1249" s="18"/>
    </row>
    <row r="1250" spans="10:10" x14ac:dyDescent="0.2">
      <c r="J1250" s="18"/>
    </row>
    <row r="1251" spans="10:10" x14ac:dyDescent="0.2">
      <c r="J1251" s="18"/>
    </row>
    <row r="1252" spans="10:10" x14ac:dyDescent="0.2">
      <c r="J1252" s="18"/>
    </row>
    <row r="1253" spans="10:10" x14ac:dyDescent="0.2">
      <c r="J1253" s="18"/>
    </row>
    <row r="1254" spans="10:10" x14ac:dyDescent="0.2">
      <c r="J1254" s="18"/>
    </row>
    <row r="1255" spans="10:10" x14ac:dyDescent="0.2">
      <c r="J1255" s="18"/>
    </row>
    <row r="1256" spans="10:10" x14ac:dyDescent="0.2">
      <c r="J1256" s="18"/>
    </row>
    <row r="1257" spans="10:10" x14ac:dyDescent="0.2">
      <c r="J1257" s="18"/>
    </row>
    <row r="1258" spans="10:10" x14ac:dyDescent="0.2">
      <c r="J1258" s="18"/>
    </row>
    <row r="1259" spans="10:10" x14ac:dyDescent="0.2">
      <c r="J1259" s="18"/>
    </row>
    <row r="1260" spans="10:10" x14ac:dyDescent="0.2">
      <c r="J1260" s="18"/>
    </row>
    <row r="1261" spans="10:10" x14ac:dyDescent="0.2">
      <c r="J1261" s="18"/>
    </row>
    <row r="1262" spans="10:10" x14ac:dyDescent="0.2">
      <c r="J1262" s="18"/>
    </row>
    <row r="1263" spans="10:10" x14ac:dyDescent="0.2">
      <c r="J1263" s="18"/>
    </row>
    <row r="1264" spans="10:10" x14ac:dyDescent="0.2">
      <c r="J1264" s="18"/>
    </row>
    <row r="1265" spans="10:10" x14ac:dyDescent="0.2">
      <c r="J1265" s="18"/>
    </row>
    <row r="1266" spans="10:10" x14ac:dyDescent="0.2">
      <c r="J1266" s="18"/>
    </row>
    <row r="1267" spans="10:10" x14ac:dyDescent="0.2">
      <c r="J1267" s="18"/>
    </row>
    <row r="1268" spans="10:10" x14ac:dyDescent="0.2">
      <c r="J1268" s="18"/>
    </row>
    <row r="1269" spans="10:10" x14ac:dyDescent="0.2">
      <c r="J1269" s="18"/>
    </row>
    <row r="1270" spans="10:10" x14ac:dyDescent="0.2">
      <c r="J1270" s="18"/>
    </row>
    <row r="1271" spans="10:10" x14ac:dyDescent="0.2">
      <c r="J1271" s="18"/>
    </row>
    <row r="1272" spans="10:10" x14ac:dyDescent="0.2">
      <c r="J1272" s="18"/>
    </row>
    <row r="1273" spans="10:10" x14ac:dyDescent="0.2">
      <c r="J1273" s="18"/>
    </row>
    <row r="1274" spans="10:10" x14ac:dyDescent="0.2">
      <c r="J1274" s="18"/>
    </row>
    <row r="1275" spans="10:10" x14ac:dyDescent="0.2">
      <c r="J1275" s="18"/>
    </row>
    <row r="1276" spans="10:10" x14ac:dyDescent="0.2">
      <c r="J1276" s="18"/>
    </row>
    <row r="1277" spans="10:10" x14ac:dyDescent="0.2">
      <c r="J1277" s="18"/>
    </row>
    <row r="1278" spans="10:10" x14ac:dyDescent="0.2">
      <c r="J1278" s="18"/>
    </row>
    <row r="1279" spans="10:10" x14ac:dyDescent="0.2">
      <c r="J1279" s="18"/>
    </row>
    <row r="1280" spans="10:10" x14ac:dyDescent="0.2">
      <c r="J1280" s="18"/>
    </row>
    <row r="1281" spans="10:10" x14ac:dyDescent="0.2">
      <c r="J1281" s="18"/>
    </row>
    <row r="1282" spans="10:10" x14ac:dyDescent="0.2">
      <c r="J1282" s="18"/>
    </row>
    <row r="1283" spans="10:10" x14ac:dyDescent="0.2">
      <c r="J1283" s="18"/>
    </row>
    <row r="1284" spans="10:10" x14ac:dyDescent="0.2">
      <c r="J1284" s="18"/>
    </row>
    <row r="1285" spans="10:10" x14ac:dyDescent="0.2">
      <c r="J1285" s="18"/>
    </row>
    <row r="1286" spans="10:10" x14ac:dyDescent="0.2">
      <c r="J1286" s="18"/>
    </row>
    <row r="1287" spans="10:10" x14ac:dyDescent="0.2">
      <c r="J1287" s="18"/>
    </row>
    <row r="1288" spans="10:10" x14ac:dyDescent="0.2">
      <c r="J1288" s="18"/>
    </row>
    <row r="1289" spans="10:10" x14ac:dyDescent="0.2">
      <c r="J1289" s="18"/>
    </row>
    <row r="1290" spans="10:10" x14ac:dyDescent="0.2">
      <c r="J1290" s="18"/>
    </row>
    <row r="1291" spans="10:10" x14ac:dyDescent="0.2">
      <c r="J1291" s="18"/>
    </row>
    <row r="1292" spans="10:10" x14ac:dyDescent="0.2">
      <c r="J1292" s="18"/>
    </row>
    <row r="1293" spans="10:10" x14ac:dyDescent="0.2">
      <c r="J1293" s="18"/>
    </row>
    <row r="1294" spans="10:10" x14ac:dyDescent="0.2">
      <c r="J1294" s="18"/>
    </row>
    <row r="1295" spans="10:10" x14ac:dyDescent="0.2">
      <c r="J1295" s="18"/>
    </row>
    <row r="1296" spans="10:10" x14ac:dyDescent="0.2">
      <c r="J1296" s="18"/>
    </row>
    <row r="1297" spans="10:10" x14ac:dyDescent="0.2">
      <c r="J1297" s="18"/>
    </row>
    <row r="1298" spans="10:10" x14ac:dyDescent="0.2">
      <c r="J1298" s="18"/>
    </row>
    <row r="1299" spans="10:10" x14ac:dyDescent="0.2">
      <c r="J1299" s="18"/>
    </row>
    <row r="1300" spans="10:10" x14ac:dyDescent="0.2">
      <c r="J1300" s="18"/>
    </row>
    <row r="1301" spans="10:10" x14ac:dyDescent="0.2">
      <c r="J1301" s="18"/>
    </row>
    <row r="1302" spans="10:10" x14ac:dyDescent="0.2">
      <c r="J1302" s="18"/>
    </row>
    <row r="1303" spans="10:10" x14ac:dyDescent="0.2">
      <c r="J1303" s="18"/>
    </row>
    <row r="1304" spans="10:10" x14ac:dyDescent="0.2">
      <c r="J1304" s="18"/>
    </row>
    <row r="1305" spans="10:10" x14ac:dyDescent="0.2">
      <c r="J1305" s="18"/>
    </row>
    <row r="1306" spans="10:10" x14ac:dyDescent="0.2">
      <c r="J1306" s="18"/>
    </row>
    <row r="1307" spans="10:10" x14ac:dyDescent="0.2">
      <c r="J1307" s="18"/>
    </row>
    <row r="1308" spans="10:10" x14ac:dyDescent="0.2">
      <c r="J1308" s="18"/>
    </row>
    <row r="1309" spans="10:10" x14ac:dyDescent="0.2">
      <c r="J1309" s="18"/>
    </row>
    <row r="1310" spans="10:10" x14ac:dyDescent="0.2">
      <c r="J1310" s="18"/>
    </row>
    <row r="1311" spans="10:10" x14ac:dyDescent="0.2">
      <c r="J1311" s="18"/>
    </row>
    <row r="1312" spans="10:10" x14ac:dyDescent="0.2">
      <c r="J1312" s="18"/>
    </row>
    <row r="1313" spans="10:10" x14ac:dyDescent="0.2">
      <c r="J1313" s="18"/>
    </row>
    <row r="1314" spans="10:10" x14ac:dyDescent="0.2">
      <c r="J1314" s="18"/>
    </row>
    <row r="1315" spans="10:10" x14ac:dyDescent="0.2">
      <c r="J1315" s="18"/>
    </row>
    <row r="1316" spans="10:10" x14ac:dyDescent="0.2">
      <c r="J1316" s="18"/>
    </row>
    <row r="1317" spans="10:10" x14ac:dyDescent="0.2">
      <c r="J1317" s="18"/>
    </row>
    <row r="1318" spans="10:10" x14ac:dyDescent="0.2">
      <c r="J1318" s="18"/>
    </row>
    <row r="1319" spans="10:10" x14ac:dyDescent="0.2">
      <c r="J1319" s="18"/>
    </row>
    <row r="1320" spans="10:10" x14ac:dyDescent="0.2">
      <c r="J1320" s="18"/>
    </row>
    <row r="1321" spans="10:10" x14ac:dyDescent="0.2">
      <c r="J1321" s="18"/>
    </row>
    <row r="1322" spans="10:10" x14ac:dyDescent="0.2">
      <c r="J1322" s="18"/>
    </row>
    <row r="1323" spans="10:10" x14ac:dyDescent="0.2">
      <c r="J1323" s="18"/>
    </row>
    <row r="1324" spans="10:10" x14ac:dyDescent="0.2">
      <c r="J1324" s="18"/>
    </row>
    <row r="1325" spans="10:10" x14ac:dyDescent="0.2">
      <c r="J1325" s="18"/>
    </row>
    <row r="1326" spans="10:10" x14ac:dyDescent="0.2">
      <c r="J1326" s="18"/>
    </row>
    <row r="1327" spans="10:10" x14ac:dyDescent="0.2">
      <c r="J1327" s="18"/>
    </row>
    <row r="1328" spans="10:10" x14ac:dyDescent="0.2">
      <c r="J1328" s="18"/>
    </row>
    <row r="1329" spans="10:10" x14ac:dyDescent="0.2">
      <c r="J1329" s="18"/>
    </row>
    <row r="1330" spans="10:10" x14ac:dyDescent="0.2">
      <c r="J1330" s="18"/>
    </row>
    <row r="1331" spans="10:10" x14ac:dyDescent="0.2">
      <c r="J1331" s="18"/>
    </row>
    <row r="1332" spans="10:10" x14ac:dyDescent="0.2">
      <c r="J1332" s="18"/>
    </row>
    <row r="1333" spans="10:10" x14ac:dyDescent="0.2">
      <c r="J1333" s="18"/>
    </row>
    <row r="1334" spans="10:10" x14ac:dyDescent="0.2">
      <c r="J1334" s="18"/>
    </row>
    <row r="1335" spans="10:10" x14ac:dyDescent="0.2">
      <c r="J1335" s="18"/>
    </row>
    <row r="1336" spans="10:10" x14ac:dyDescent="0.2">
      <c r="J1336" s="18"/>
    </row>
    <row r="1337" spans="10:10" x14ac:dyDescent="0.2">
      <c r="J1337" s="18"/>
    </row>
    <row r="1338" spans="10:10" x14ac:dyDescent="0.2">
      <c r="J1338" s="18"/>
    </row>
    <row r="1339" spans="10:10" x14ac:dyDescent="0.2">
      <c r="J1339" s="18"/>
    </row>
    <row r="1340" spans="10:10" x14ac:dyDescent="0.2">
      <c r="J1340" s="18"/>
    </row>
    <row r="1341" spans="10:10" x14ac:dyDescent="0.2">
      <c r="J1341" s="18"/>
    </row>
    <row r="1342" spans="10:10" x14ac:dyDescent="0.2">
      <c r="J1342" s="18"/>
    </row>
    <row r="1343" spans="10:10" x14ac:dyDescent="0.2">
      <c r="J1343" s="18"/>
    </row>
    <row r="1344" spans="10:10" x14ac:dyDescent="0.2">
      <c r="J1344" s="18"/>
    </row>
    <row r="1345" spans="10:10" x14ac:dyDescent="0.2">
      <c r="J1345" s="18"/>
    </row>
    <row r="1346" spans="10:10" x14ac:dyDescent="0.2">
      <c r="J1346" s="18"/>
    </row>
    <row r="1347" spans="10:10" x14ac:dyDescent="0.2">
      <c r="J1347" s="18"/>
    </row>
    <row r="1348" spans="10:10" x14ac:dyDescent="0.2">
      <c r="J1348" s="18"/>
    </row>
    <row r="1349" spans="10:10" x14ac:dyDescent="0.2">
      <c r="J1349" s="18"/>
    </row>
    <row r="1350" spans="10:10" x14ac:dyDescent="0.2">
      <c r="J1350" s="18"/>
    </row>
    <row r="1351" spans="10:10" x14ac:dyDescent="0.2">
      <c r="J1351" s="18"/>
    </row>
    <row r="1352" spans="10:10" x14ac:dyDescent="0.2">
      <c r="J1352" s="18"/>
    </row>
    <row r="1353" spans="10:10" x14ac:dyDescent="0.2">
      <c r="J1353" s="18"/>
    </row>
    <row r="1354" spans="10:10" x14ac:dyDescent="0.2">
      <c r="J1354" s="18"/>
    </row>
    <row r="1355" spans="10:10" x14ac:dyDescent="0.2">
      <c r="J1355" s="18"/>
    </row>
    <row r="1356" spans="10:10" x14ac:dyDescent="0.2">
      <c r="J1356" s="18"/>
    </row>
    <row r="1357" spans="10:10" x14ac:dyDescent="0.2">
      <c r="J1357" s="18"/>
    </row>
    <row r="1358" spans="10:10" x14ac:dyDescent="0.2">
      <c r="J1358" s="18"/>
    </row>
    <row r="1359" spans="10:10" x14ac:dyDescent="0.2">
      <c r="J1359" s="18"/>
    </row>
    <row r="1360" spans="10:10" x14ac:dyDescent="0.2">
      <c r="J1360" s="18"/>
    </row>
    <row r="1361" spans="10:10" x14ac:dyDescent="0.2">
      <c r="J1361" s="18"/>
    </row>
    <row r="1362" spans="10:10" x14ac:dyDescent="0.2">
      <c r="J1362" s="18"/>
    </row>
    <row r="1363" spans="10:10" x14ac:dyDescent="0.2">
      <c r="J1363" s="18"/>
    </row>
    <row r="1364" spans="10:10" x14ac:dyDescent="0.2">
      <c r="J1364" s="18"/>
    </row>
    <row r="1365" spans="10:10" x14ac:dyDescent="0.2">
      <c r="J1365" s="18"/>
    </row>
    <row r="1366" spans="10:10" x14ac:dyDescent="0.2">
      <c r="J1366" s="18"/>
    </row>
    <row r="1367" spans="10:10" x14ac:dyDescent="0.2">
      <c r="J1367" s="18"/>
    </row>
    <row r="1368" spans="10:10" x14ac:dyDescent="0.2">
      <c r="J1368" s="18"/>
    </row>
    <row r="1369" spans="10:10" x14ac:dyDescent="0.2">
      <c r="J1369" s="18"/>
    </row>
    <row r="1370" spans="10:10" x14ac:dyDescent="0.2">
      <c r="J1370" s="18"/>
    </row>
    <row r="1371" spans="10:10" x14ac:dyDescent="0.2">
      <c r="J1371" s="18"/>
    </row>
    <row r="1372" spans="10:10" x14ac:dyDescent="0.2">
      <c r="J1372" s="18"/>
    </row>
    <row r="1373" spans="10:10" x14ac:dyDescent="0.2">
      <c r="J1373" s="18"/>
    </row>
    <row r="1374" spans="10:10" x14ac:dyDescent="0.2">
      <c r="J1374" s="18"/>
    </row>
    <row r="1375" spans="10:10" x14ac:dyDescent="0.2">
      <c r="J1375" s="18"/>
    </row>
    <row r="1376" spans="10:10" x14ac:dyDescent="0.2">
      <c r="J1376" s="18"/>
    </row>
    <row r="1377" spans="10:10" x14ac:dyDescent="0.2">
      <c r="J1377" s="18"/>
    </row>
    <row r="1378" spans="10:10" x14ac:dyDescent="0.2">
      <c r="J1378" s="18"/>
    </row>
    <row r="1379" spans="10:10" x14ac:dyDescent="0.2">
      <c r="J1379" s="18"/>
    </row>
    <row r="1380" spans="10:10" x14ac:dyDescent="0.2">
      <c r="J1380" s="18"/>
    </row>
    <row r="1381" spans="10:10" x14ac:dyDescent="0.2">
      <c r="J1381" s="18"/>
    </row>
    <row r="1382" spans="10:10" x14ac:dyDescent="0.2">
      <c r="J1382" s="18"/>
    </row>
    <row r="1383" spans="10:10" x14ac:dyDescent="0.2">
      <c r="J1383" s="18"/>
    </row>
    <row r="1384" spans="10:10" x14ac:dyDescent="0.2">
      <c r="J1384" s="18"/>
    </row>
    <row r="1385" spans="10:10" x14ac:dyDescent="0.2">
      <c r="J1385" s="18"/>
    </row>
    <row r="1386" spans="10:10" x14ac:dyDescent="0.2">
      <c r="J1386" s="18"/>
    </row>
    <row r="1387" spans="10:10" x14ac:dyDescent="0.2">
      <c r="J1387" s="18"/>
    </row>
    <row r="1388" spans="10:10" x14ac:dyDescent="0.2">
      <c r="J1388" s="18"/>
    </row>
    <row r="1389" spans="10:10" x14ac:dyDescent="0.2">
      <c r="J1389" s="18"/>
    </row>
    <row r="1390" spans="10:10" x14ac:dyDescent="0.2">
      <c r="J1390" s="18"/>
    </row>
    <row r="1391" spans="10:10" x14ac:dyDescent="0.2">
      <c r="J1391" s="18"/>
    </row>
    <row r="1392" spans="10:10" x14ac:dyDescent="0.2">
      <c r="J1392" s="18"/>
    </row>
    <row r="1393" spans="10:10" x14ac:dyDescent="0.2">
      <c r="J1393" s="18"/>
    </row>
    <row r="1394" spans="10:10" x14ac:dyDescent="0.2">
      <c r="J1394" s="18"/>
    </row>
    <row r="1395" spans="10:10" x14ac:dyDescent="0.2">
      <c r="J1395" s="18"/>
    </row>
    <row r="1396" spans="10:10" x14ac:dyDescent="0.2">
      <c r="J1396" s="18"/>
    </row>
    <row r="1397" spans="10:10" x14ac:dyDescent="0.2">
      <c r="J1397" s="18"/>
    </row>
    <row r="1398" spans="10:10" x14ac:dyDescent="0.2">
      <c r="J1398" s="18"/>
    </row>
    <row r="1399" spans="10:10" x14ac:dyDescent="0.2">
      <c r="J1399" s="18"/>
    </row>
    <row r="1400" spans="10:10" x14ac:dyDescent="0.2">
      <c r="J1400" s="18"/>
    </row>
    <row r="1401" spans="10:10" x14ac:dyDescent="0.2">
      <c r="J1401" s="18"/>
    </row>
    <row r="1402" spans="10:10" x14ac:dyDescent="0.2">
      <c r="J1402" s="18"/>
    </row>
    <row r="1403" spans="10:10" x14ac:dyDescent="0.2">
      <c r="J1403" s="18"/>
    </row>
    <row r="1404" spans="10:10" x14ac:dyDescent="0.2">
      <c r="J1404" s="18"/>
    </row>
    <row r="1405" spans="10:10" x14ac:dyDescent="0.2">
      <c r="J1405" s="18"/>
    </row>
  </sheetData>
  <autoFilter ref="A1:O12" xr:uid="{00000000-0009-0000-0000-000000000000}"/>
  <dataValidations count="3">
    <dataValidation type="date" allowBlank="1" showInputMessage="1" showErrorMessage="1" sqref="F10:F11" xr:uid="{E2E69A9D-237C-485D-94FE-B94083C8A277}">
      <formula1>45292</formula1>
      <formula2>45657</formula2>
    </dataValidation>
    <dataValidation type="date" operator="greaterThan" allowBlank="1" showInputMessage="1" showErrorMessage="1" sqref="G10:G11" xr:uid="{1DA9F689-DE52-461B-BA6B-911900D9927E}">
      <formula1>44927</formula1>
    </dataValidation>
    <dataValidation allowBlank="1" showInputMessage="1" showErrorMessage="1" sqref="A21:A22 A13:A19" xr:uid="{071D5802-95DA-4E49-AF06-9E6FE24755B2}"/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da5f85-e182-4cd5-ad53-4b88b7fa14a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B1C0547A1C8D42B71F8B6F843C9067" ma:contentTypeVersion="18" ma:contentTypeDescription="Crear nuevo documento." ma:contentTypeScope="" ma:versionID="9ebd38461b14db93a12842c8dc458eba">
  <xsd:schema xmlns:xsd="http://www.w3.org/2001/XMLSchema" xmlns:xs="http://www.w3.org/2001/XMLSchema" xmlns:p="http://schemas.microsoft.com/office/2006/metadata/properties" xmlns:ns3="fc9bb637-31a1-45e3-99d8-5503741ee48a" xmlns:ns4="68da5f85-e182-4cd5-ad53-4b88b7fa14a8" targetNamespace="http://schemas.microsoft.com/office/2006/metadata/properties" ma:root="true" ma:fieldsID="58129c4ddec1dea399102fd0c87f76c8" ns3:_="" ns4:_="">
    <xsd:import namespace="fc9bb637-31a1-45e3-99d8-5503741ee48a"/>
    <xsd:import namespace="68da5f85-e182-4cd5-ad53-4b88b7fa14a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bb637-31a1-45e3-99d8-5503741ee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da5f85-e182-4cd5-ad53-4b88b7fa14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E32AC9-F128-4F60-AAD3-78227CE054B3}">
  <ds:schemaRefs>
    <ds:schemaRef ds:uri="http://www.w3.org/XML/1998/namespace"/>
    <ds:schemaRef ds:uri="fc9bb637-31a1-45e3-99d8-5503741ee48a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8da5f85-e182-4cd5-ad53-4b88b7fa14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8259CBB-6699-42FA-A45E-B3B876878E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9bb637-31a1-45e3-99d8-5503741ee48a"/>
    <ds:schemaRef ds:uri="68da5f85-e182-4cd5-ad53-4b88b7fa14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74D4A7-0EBC-4D0B-8885-4FA0B53F7A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Lara</dc:creator>
  <cp:lastModifiedBy>Daniel  Esteban Ruano Ruiz</cp:lastModifiedBy>
  <dcterms:created xsi:type="dcterms:W3CDTF">2023-04-01T18:22:54Z</dcterms:created>
  <dcterms:modified xsi:type="dcterms:W3CDTF">2026-02-23T00:34:25Z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0x01010006B1C0547A1C8D42B71F8B6F843C9067</vt:lpwstr>
  </property>
</Properties>
</file>