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d.docs.live.net/93c1e36088bc5ded/Escritorio/SUPERSUBSIDIO/6. JUNIO/8. FORMATOS 2025 GGC/APROBADOS/"/>
    </mc:Choice>
  </mc:AlternateContent>
  <xr:revisionPtr revIDLastSave="0" documentId="13_ncr:1_{F28FA2B6-1432-42A3-83D1-DE3551CDBA5B}" xr6:coauthVersionLast="47" xr6:coauthVersionMax="47" xr10:uidLastSave="{00000000-0000-0000-0000-000000000000}"/>
  <bookViews>
    <workbookView xWindow="-108" yWindow="-108" windowWidth="23256" windowHeight="12456" xr2:uid="{00000000-000D-0000-FFFF-FFFF00000000}"/>
  </bookViews>
  <sheets>
    <sheet name="Formato" sheetId="4" r:id="rId1"/>
    <sheet name="PERFIL" sheetId="5" state="hidden" r:id="rId2"/>
  </sheets>
  <definedNames>
    <definedName name="_xlnm._FilterDatabase" localSheetId="0" hidden="1">Formato!$A$50:$K$53</definedName>
    <definedName name="_xlnm.Print_Area" localSheetId="0">Formato!$A$1:$J$139</definedName>
    <definedName name="ESPECIALIZADO">PERFIL!$T$2:$T$5</definedName>
    <definedName name="EXPERTO">PERFIL!$V$2:$V$5</definedName>
    <definedName name="NO_REQUIERE">PERFIL!$X$1:$X$2</definedName>
    <definedName name="PROFESIONAL">PERFIL!$Q$2:$Q$11</definedName>
    <definedName name="TÉCNICO">PERFIL!$L$2:$L$4</definedName>
    <definedName name="TECNOLOGO">PERFIL!$N$2:$N$5</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9" i="4" l="1" a="1"/>
  <c r="L59" i="4"/>
  <c r="L66" i="4" a="1"/>
  <c r="L66" i="4"/>
  <c r="L67" i="4" a="1"/>
  <c r="L67" i="4"/>
  <c r="L68" i="4" a="1"/>
  <c r="L68" i="4"/>
  <c r="L69" i="4" a="1"/>
  <c r="L69" i="4"/>
  <c r="L70" i="4" a="1"/>
  <c r="L70" i="4"/>
  <c r="L71" i="4" a="1"/>
  <c r="L71" i="4"/>
  <c r="L72" i="4" a="1"/>
  <c r="L72" i="4"/>
  <c r="L73" i="4" a="1"/>
  <c r="L73" i="4"/>
  <c r="L74" i="4" a="1"/>
  <c r="L74" i="4"/>
  <c r="L75" i="4" a="1"/>
  <c r="L75" i="4"/>
  <c r="L76" i="4" a="1"/>
  <c r="L76" i="4"/>
  <c r="L77" i="4" a="1"/>
  <c r="L77" i="4"/>
  <c r="L78" i="4" a="1"/>
  <c r="L78" i="4"/>
  <c r="L79" i="4" a="1"/>
  <c r="L79" i="4"/>
  <c r="L80" i="4" a="1"/>
  <c r="L80" i="4"/>
  <c r="L81" i="4" a="1"/>
  <c r="L81" i="4"/>
  <c r="L82" i="4" a="1"/>
  <c r="L82" i="4"/>
  <c r="L83" i="4" a="1"/>
  <c r="L83" i="4"/>
  <c r="L84" i="4" a="1"/>
  <c r="L84" i="4"/>
  <c r="L85" i="4" a="1"/>
  <c r="L85" i="4"/>
  <c r="L86" i="4" a="1"/>
  <c r="L86" i="4"/>
  <c r="L87" i="4" a="1"/>
  <c r="L87" i="4"/>
  <c r="L88" i="4" a="1"/>
  <c r="L88" i="4"/>
  <c r="L89" i="4" a="1"/>
  <c r="L89" i="4"/>
  <c r="L90" i="4" a="1"/>
  <c r="L90" i="4"/>
  <c r="L91" i="4" a="1"/>
  <c r="L91" i="4"/>
  <c r="C96" i="4"/>
  <c r="D97" i="4"/>
  <c r="N97" i="4"/>
  <c r="N98" i="4"/>
  <c r="C98" i="4"/>
  <c r="C55" i="4"/>
  <c r="J55" i="4"/>
  <c r="E17" i="4"/>
  <c r="M94" i="4"/>
  <c r="C94" i="4"/>
  <c r="M97" i="4"/>
  <c r="J10" i="4"/>
  <c r="C10" i="4"/>
  <c r="J9" i="4"/>
  <c r="M91"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8" i="4"/>
  <c r="G88" i="4"/>
  <c r="J91" i="4"/>
  <c r="M10" i="4"/>
  <c r="G22" i="4"/>
  <c r="F22" i="4"/>
  <c r="G23" i="4"/>
  <c r="F23" i="4"/>
  <c r="H23" i="4"/>
  <c r="I23" i="4"/>
  <c r="J23" i="4"/>
  <c r="H22" i="4"/>
  <c r="I22" i="4"/>
  <c r="J22" i="4"/>
  <c r="K59" i="4" a="1"/>
  <c r="K59" i="4"/>
  <c r="G86" i="4"/>
  <c r="G85" i="4"/>
  <c r="G84" i="4"/>
  <c r="G83" i="4"/>
  <c r="G82" i="4"/>
  <c r="G81" i="4"/>
  <c r="G80" i="4"/>
  <c r="G79" i="4"/>
  <c r="G78" i="4"/>
  <c r="G77" i="4"/>
  <c r="G76" i="4"/>
  <c r="G75" i="4"/>
  <c r="G74" i="4"/>
  <c r="G73" i="4"/>
  <c r="G72" i="4"/>
  <c r="G71" i="4"/>
  <c r="G70" i="4"/>
  <c r="G69" i="4"/>
  <c r="G68" i="4"/>
  <c r="G67" i="4"/>
  <c r="G66" i="4"/>
  <c r="G65" i="4"/>
  <c r="G64" i="4"/>
  <c r="G63" i="4"/>
  <c r="G62" i="4"/>
  <c r="G61" i="4"/>
  <c r="G60" i="4"/>
  <c r="G59" i="4"/>
  <c r="G58" i="4"/>
  <c r="F101" i="4"/>
  <c r="G101" i="4"/>
  <c r="F102" i="4"/>
  <c r="G102" i="4"/>
  <c r="F103" i="4"/>
  <c r="G103" i="4"/>
  <c r="F104" i="4"/>
  <c r="G104" i="4"/>
  <c r="F105" i="4"/>
  <c r="G105" i="4"/>
  <c r="F106" i="4"/>
  <c r="G106" i="4"/>
  <c r="F107" i="4"/>
  <c r="G107" i="4"/>
  <c r="F108" i="4"/>
  <c r="G108" i="4"/>
  <c r="F109" i="4"/>
  <c r="G109" i="4"/>
  <c r="F110" i="4"/>
  <c r="G110" i="4"/>
  <c r="F111" i="4"/>
  <c r="G111" i="4"/>
  <c r="F112" i="4"/>
  <c r="G112" i="4"/>
  <c r="F113" i="4"/>
  <c r="G113" i="4"/>
  <c r="F114" i="4"/>
  <c r="G114" i="4"/>
  <c r="F115" i="4"/>
  <c r="G115" i="4"/>
  <c r="F116" i="4"/>
  <c r="G116" i="4"/>
  <c r="F117" i="4"/>
  <c r="G117" i="4"/>
  <c r="F118" i="4"/>
  <c r="G118" i="4"/>
  <c r="F119" i="4"/>
  <c r="G119" i="4"/>
  <c r="F120" i="4"/>
  <c r="G120" i="4"/>
  <c r="F121" i="4"/>
  <c r="G121" i="4"/>
  <c r="F122" i="4"/>
  <c r="G122" i="4"/>
  <c r="F123" i="4"/>
  <c r="G123" i="4"/>
  <c r="F124" i="4"/>
  <c r="G124" i="4"/>
  <c r="F125" i="4"/>
  <c r="G125" i="4"/>
  <c r="F126" i="4"/>
  <c r="G126" i="4"/>
  <c r="F127" i="4"/>
  <c r="G127" i="4"/>
  <c r="F128" i="4"/>
  <c r="G128" i="4"/>
  <c r="H117" i="4"/>
  <c r="I117" i="4"/>
  <c r="J117" i="4"/>
  <c r="H112" i="4"/>
  <c r="I112" i="4"/>
  <c r="J112" i="4"/>
  <c r="H116" i="4"/>
  <c r="I116" i="4"/>
  <c r="J116" i="4"/>
  <c r="H107" i="4"/>
  <c r="I107" i="4"/>
  <c r="J107" i="4"/>
  <c r="H104" i="4"/>
  <c r="I104" i="4"/>
  <c r="J104" i="4"/>
  <c r="H64" i="4"/>
  <c r="I64" i="4"/>
  <c r="J64" i="4"/>
  <c r="H72" i="4"/>
  <c r="I72" i="4"/>
  <c r="J72" i="4"/>
  <c r="H60" i="4"/>
  <c r="I60" i="4"/>
  <c r="J60" i="4"/>
  <c r="H71" i="4"/>
  <c r="I71" i="4"/>
  <c r="J71" i="4"/>
  <c r="H83" i="4"/>
  <c r="I83" i="4"/>
  <c r="J83" i="4"/>
  <c r="H76" i="4"/>
  <c r="I76" i="4"/>
  <c r="J76" i="4"/>
  <c r="H61" i="4"/>
  <c r="I61" i="4"/>
  <c r="J61" i="4"/>
  <c r="H65" i="4"/>
  <c r="I65" i="4"/>
  <c r="J65" i="4"/>
  <c r="H77" i="4"/>
  <c r="I77" i="4"/>
  <c r="J77" i="4"/>
  <c r="H102" i="4"/>
  <c r="I102" i="4"/>
  <c r="J102" i="4"/>
  <c r="H84" i="4"/>
  <c r="I84" i="4"/>
  <c r="J84" i="4"/>
  <c r="H119" i="4"/>
  <c r="I119" i="4"/>
  <c r="J119" i="4"/>
  <c r="H66" i="4"/>
  <c r="I66" i="4"/>
  <c r="J66" i="4"/>
  <c r="H70" i="4"/>
  <c r="I70" i="4"/>
  <c r="J70" i="4"/>
  <c r="H78" i="4"/>
  <c r="I78" i="4"/>
  <c r="J78" i="4"/>
  <c r="H82" i="4"/>
  <c r="I82" i="4"/>
  <c r="J82" i="4"/>
  <c r="H59" i="4"/>
  <c r="I59" i="4"/>
  <c r="J59" i="4"/>
  <c r="H58" i="4"/>
  <c r="I58" i="4"/>
  <c r="J58" i="4"/>
  <c r="H110" i="4"/>
  <c r="I110" i="4"/>
  <c r="J110" i="4"/>
  <c r="H67" i="4"/>
  <c r="I67" i="4"/>
  <c r="J67" i="4"/>
  <c r="H73" i="4"/>
  <c r="I73" i="4"/>
  <c r="J73" i="4"/>
  <c r="H79" i="4"/>
  <c r="I79" i="4"/>
  <c r="J79" i="4"/>
  <c r="H85" i="4"/>
  <c r="I85" i="4"/>
  <c r="J85" i="4"/>
  <c r="H62" i="4"/>
  <c r="I62" i="4"/>
  <c r="J62" i="4"/>
  <c r="H114" i="4"/>
  <c r="I114" i="4"/>
  <c r="J114" i="4"/>
  <c r="H122" i="4"/>
  <c r="I122" i="4"/>
  <c r="J122" i="4"/>
  <c r="H127" i="4"/>
  <c r="I127" i="4"/>
  <c r="J127" i="4"/>
  <c r="H105" i="4"/>
  <c r="I105" i="4"/>
  <c r="J105" i="4"/>
  <c r="H63" i="4"/>
  <c r="I63" i="4"/>
  <c r="J63" i="4"/>
  <c r="H109" i="4"/>
  <c r="I109" i="4"/>
  <c r="J109" i="4"/>
  <c r="H75" i="4"/>
  <c r="I75" i="4"/>
  <c r="J75" i="4"/>
  <c r="H128" i="4"/>
  <c r="I128" i="4"/>
  <c r="J128" i="4"/>
  <c r="H115" i="4"/>
  <c r="I115" i="4"/>
  <c r="J115" i="4"/>
  <c r="H111" i="4"/>
  <c r="I111" i="4"/>
  <c r="J111" i="4"/>
  <c r="H118" i="4"/>
  <c r="I118" i="4"/>
  <c r="J118" i="4"/>
  <c r="H124" i="4"/>
  <c r="I124" i="4"/>
  <c r="J124" i="4"/>
  <c r="H103" i="4"/>
  <c r="I103" i="4"/>
  <c r="J103" i="4"/>
  <c r="H106" i="4"/>
  <c r="I106" i="4"/>
  <c r="J106" i="4"/>
  <c r="H121" i="4"/>
  <c r="I121" i="4"/>
  <c r="J121" i="4"/>
  <c r="H86" i="4"/>
  <c r="I86" i="4"/>
  <c r="J86" i="4"/>
  <c r="H81" i="4"/>
  <c r="I81" i="4"/>
  <c r="J81" i="4"/>
  <c r="H126" i="4"/>
  <c r="I126" i="4"/>
  <c r="J126" i="4"/>
  <c r="H120" i="4"/>
  <c r="I120" i="4"/>
  <c r="J120" i="4"/>
  <c r="H123" i="4"/>
  <c r="I123" i="4"/>
  <c r="J123" i="4"/>
  <c r="H74" i="4"/>
  <c r="I74" i="4"/>
  <c r="J74" i="4"/>
  <c r="H69" i="4"/>
  <c r="I69" i="4"/>
  <c r="J69" i="4"/>
  <c r="H68" i="4"/>
  <c r="I68" i="4"/>
  <c r="J68" i="4"/>
  <c r="H80" i="4"/>
  <c r="I80" i="4"/>
  <c r="J80" i="4"/>
  <c r="H125" i="4"/>
  <c r="I125" i="4"/>
  <c r="J125" i="4"/>
  <c r="H113" i="4"/>
  <c r="I113" i="4"/>
  <c r="J113" i="4"/>
  <c r="H101" i="4"/>
  <c r="I101" i="4"/>
  <c r="J101" i="4"/>
  <c r="H108" i="4"/>
  <c r="I108" i="4"/>
  <c r="J108" i="4"/>
  <c r="D89" i="4"/>
  <c r="H88" i="4"/>
  <c r="I88" i="4"/>
  <c r="J88" i="4"/>
  <c r="E89" i="4"/>
  <c r="F89" i="4"/>
  <c r="G89" i="4"/>
  <c r="G129" i="4"/>
  <c r="F129" i="4"/>
  <c r="K91" i="4" a="1"/>
  <c r="K91" i="4"/>
  <c r="K90" i="4" a="1"/>
  <c r="K90" i="4"/>
  <c r="K89" i="4" a="1"/>
  <c r="K89" i="4"/>
  <c r="K88" i="4" a="1"/>
  <c r="K88" i="4"/>
  <c r="K87" i="4" a="1"/>
  <c r="K87" i="4"/>
  <c r="K86" i="4" a="1"/>
  <c r="K86" i="4"/>
  <c r="K85" i="4" a="1"/>
  <c r="K85" i="4"/>
  <c r="K84" i="4" a="1"/>
  <c r="K84" i="4"/>
  <c r="K83" i="4" a="1"/>
  <c r="K83" i="4"/>
  <c r="K82" i="4" a="1"/>
  <c r="K82" i="4"/>
  <c r="K81" i="4" a="1"/>
  <c r="K81" i="4"/>
  <c r="K80" i="4" a="1"/>
  <c r="K80" i="4"/>
  <c r="K79" i="4" a="1"/>
  <c r="K79" i="4"/>
  <c r="K78" i="4" a="1"/>
  <c r="K78" i="4"/>
  <c r="K77" i="4" a="1"/>
  <c r="K77" i="4"/>
  <c r="K76" i="4" a="1"/>
  <c r="K76" i="4"/>
  <c r="K75" i="4" a="1"/>
  <c r="K75" i="4"/>
  <c r="K74" i="4" a="1"/>
  <c r="K74" i="4"/>
  <c r="K73" i="4" a="1"/>
  <c r="K73" i="4"/>
  <c r="K72" i="4" a="1"/>
  <c r="K72" i="4"/>
  <c r="K71" i="4" a="1"/>
  <c r="K71" i="4"/>
  <c r="K70" i="4" a="1"/>
  <c r="K70" i="4"/>
  <c r="K69" i="4" a="1"/>
  <c r="K69" i="4"/>
  <c r="K68" i="4" a="1"/>
  <c r="K68" i="4"/>
  <c r="K67" i="4" a="1"/>
  <c r="K67" i="4"/>
  <c r="K66" i="4" a="1"/>
  <c r="K66" i="4"/>
  <c r="G21" i="4"/>
  <c r="F21" i="4"/>
  <c r="F24" i="4"/>
  <c r="F25" i="4"/>
  <c r="F26" i="4"/>
  <c r="F27" i="4"/>
  <c r="F28" i="4"/>
  <c r="F29" i="4"/>
  <c r="F30" i="4"/>
  <c r="F31" i="4"/>
  <c r="F32" i="4"/>
  <c r="F33" i="4"/>
  <c r="F34" i="4"/>
  <c r="F35" i="4"/>
  <c r="F36" i="4"/>
  <c r="F37" i="4"/>
  <c r="F38" i="4"/>
  <c r="F39" i="4"/>
  <c r="F40" i="4"/>
  <c r="F41" i="4"/>
  <c r="F42" i="4"/>
  <c r="F43" i="4"/>
  <c r="F44" i="4"/>
  <c r="F45" i="4"/>
  <c r="F46" i="4"/>
  <c r="F47" i="4"/>
  <c r="F48" i="4"/>
  <c r="F49" i="4"/>
  <c r="F50" i="4"/>
  <c r="D51" i="4"/>
  <c r="H89" i="4"/>
  <c r="H129" i="4"/>
  <c r="I129" i="4"/>
  <c r="J129" i="4"/>
  <c r="F131" i="4"/>
  <c r="G24" i="4"/>
  <c r="G25" i="4"/>
  <c r="G33" i="4"/>
  <c r="I89" i="4"/>
  <c r="J89" i="4"/>
  <c r="J90" i="4"/>
  <c r="G131" i="4"/>
  <c r="D132" i="4"/>
  <c r="H24" i="4"/>
  <c r="I24" i="4"/>
  <c r="J24" i="4"/>
  <c r="H25" i="4"/>
  <c r="I25" i="4"/>
  <c r="J25" i="4"/>
  <c r="H33" i="4"/>
  <c r="I33" i="4"/>
  <c r="J33" i="4"/>
  <c r="G49" i="4"/>
  <c r="G48" i="4"/>
  <c r="G47" i="4"/>
  <c r="G46" i="4"/>
  <c r="G45" i="4"/>
  <c r="G44" i="4"/>
  <c r="G43" i="4"/>
  <c r="G42" i="4"/>
  <c r="G41" i="4"/>
  <c r="G40" i="4"/>
  <c r="G39" i="4"/>
  <c r="G38" i="4"/>
  <c r="G37" i="4"/>
  <c r="G36" i="4"/>
  <c r="G35" i="4"/>
  <c r="G34" i="4"/>
  <c r="G32" i="4"/>
  <c r="G31" i="4"/>
  <c r="G30" i="4"/>
  <c r="G29" i="4"/>
  <c r="G28" i="4"/>
  <c r="G27" i="4"/>
  <c r="G26" i="4"/>
  <c r="H131" i="4"/>
  <c r="I131" i="4"/>
  <c r="J131" i="4"/>
  <c r="E132" i="4"/>
  <c r="H43" i="4"/>
  <c r="I43" i="4"/>
  <c r="J43" i="4"/>
  <c r="H46" i="4"/>
  <c r="I46" i="4"/>
  <c r="J46" i="4"/>
  <c r="H48" i="4"/>
  <c r="I48" i="4"/>
  <c r="J48" i="4"/>
  <c r="H49" i="4"/>
  <c r="I49" i="4"/>
  <c r="J49" i="4"/>
  <c r="H41" i="4"/>
  <c r="I41" i="4"/>
  <c r="J41" i="4"/>
  <c r="H29" i="4"/>
  <c r="I29" i="4"/>
  <c r="J29" i="4"/>
  <c r="H38" i="4"/>
  <c r="I38" i="4"/>
  <c r="J38" i="4"/>
  <c r="H30" i="4"/>
  <c r="I30" i="4"/>
  <c r="J30" i="4"/>
  <c r="H32" i="4"/>
  <c r="I32" i="4"/>
  <c r="J32" i="4"/>
  <c r="H35" i="4"/>
  <c r="I35" i="4"/>
  <c r="J35" i="4"/>
  <c r="H34" i="4"/>
  <c r="I34" i="4"/>
  <c r="J34" i="4"/>
  <c r="H36" i="4"/>
  <c r="I36" i="4"/>
  <c r="J36" i="4"/>
  <c r="H26" i="4"/>
  <c r="I26" i="4"/>
  <c r="J26" i="4"/>
  <c r="H28" i="4"/>
  <c r="I28" i="4"/>
  <c r="J28" i="4"/>
  <c r="H40" i="4"/>
  <c r="I40" i="4"/>
  <c r="J40" i="4"/>
  <c r="H37" i="4"/>
  <c r="I37" i="4"/>
  <c r="J37" i="4"/>
  <c r="H31" i="4"/>
  <c r="I31" i="4"/>
  <c r="J31" i="4"/>
  <c r="H39" i="4"/>
  <c r="I39" i="4"/>
  <c r="J39" i="4"/>
  <c r="H47" i="4"/>
  <c r="I47" i="4"/>
  <c r="J47" i="4"/>
  <c r="H27" i="4"/>
  <c r="I27" i="4"/>
  <c r="J27" i="4"/>
  <c r="H44" i="4"/>
  <c r="I44" i="4"/>
  <c r="J44" i="4"/>
  <c r="H42" i="4"/>
  <c r="I42" i="4"/>
  <c r="J42" i="4"/>
  <c r="H45" i="4"/>
  <c r="I45" i="4"/>
  <c r="J45" i="4"/>
  <c r="F132" i="4"/>
  <c r="G132" i="4"/>
  <c r="H132" i="4"/>
  <c r="I132" i="4"/>
  <c r="J132" i="4"/>
  <c r="J133" i="4"/>
  <c r="H21" i="4"/>
  <c r="I21" i="4"/>
  <c r="J21" i="4"/>
  <c r="E51" i="4"/>
  <c r="F51" i="4"/>
  <c r="G51" i="4"/>
  <c r="G50" i="4"/>
  <c r="H50" i="4"/>
  <c r="I50" i="4"/>
  <c r="D96" i="4" a="1"/>
  <c r="D96" i="4"/>
  <c r="J134" i="4" a="1"/>
  <c r="J134" i="4"/>
  <c r="J50" i="4"/>
  <c r="J53" i="4"/>
  <c r="H51" i="4"/>
  <c r="I51" i="4"/>
  <c r="J51" i="4"/>
  <c r="J5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<sst xmlns="http://schemas.openxmlformats.org/spreadsheetml/2006/main" count="308" uniqueCount="169">
  <si>
    <t>N°</t>
  </si>
  <si>
    <t>Nombres y Apellidos Completos:</t>
  </si>
  <si>
    <t>Número de Identificación</t>
  </si>
  <si>
    <t>Posgrado:</t>
  </si>
  <si>
    <t>PERFIL</t>
  </si>
  <si>
    <t>Tiempo_mínimo</t>
  </si>
  <si>
    <t>NO REQUIERE</t>
  </si>
  <si>
    <t>NO REQUIERE EXPERIENCIA</t>
  </si>
  <si>
    <t xml:space="preserve"> TÍTULO DE POSGRADO O SU EQUIVALENTE </t>
  </si>
  <si>
    <r>
      <t xml:space="preserve">De lo Certificado: 
</t>
    </r>
    <r>
      <rPr>
        <sz val="11"/>
        <color theme="1"/>
        <rFont val="Aral"/>
      </rPr>
      <t xml:space="preserve">De acuerdo con lo aportado por el contratista a seleccionar, se evidencia: </t>
    </r>
  </si>
  <si>
    <t>DD-MM-AAAA</t>
  </si>
  <si>
    <t>Fecha de Expedición del Título de Maestría o Doctorado 
(Si Aplica)</t>
  </si>
  <si>
    <t>Fecha de Expedición:
(Si Aplica)</t>
  </si>
  <si>
    <t>NO APLICA</t>
  </si>
  <si>
    <t>DOCTORADO</t>
  </si>
  <si>
    <t>ESPECIALIZACIÓN</t>
  </si>
  <si>
    <t>MAESTRÍA</t>
  </si>
  <si>
    <t>TÉCNICO</t>
  </si>
  <si>
    <t>PROFESIONAL</t>
  </si>
  <si>
    <t>ESPECIALIZADO</t>
  </si>
  <si>
    <t>EXPERTO</t>
  </si>
  <si>
    <t xml:space="preserve">TÍTULO DE POSGRADO POR EXPERIENCIA </t>
  </si>
  <si>
    <t>EXPERIENCIA POR TITULO DE POSGRADO</t>
  </si>
  <si>
    <t>Fecha Final
(DD/MM/AAAA)</t>
  </si>
  <si>
    <t>POSGRADO MAS TIEMPO DE EXPERIENCIA PROFESIONAL</t>
  </si>
  <si>
    <t>EXPERTO VIII</t>
  </si>
  <si>
    <t>EXPERTO VII</t>
  </si>
  <si>
    <t>EXPERTO VI</t>
  </si>
  <si>
    <t>EXPERTO V</t>
  </si>
  <si>
    <t>EXPERTO IV</t>
  </si>
  <si>
    <t>EXPERTO III</t>
  </si>
  <si>
    <t>EXPERTO II</t>
  </si>
  <si>
    <t>EXPERTO I</t>
  </si>
  <si>
    <t>ESPECIALIZADO IV</t>
  </si>
  <si>
    <t>ESPECIALIZADO III</t>
  </si>
  <si>
    <t>ESPECIALIZADO II</t>
  </si>
  <si>
    <t>ESPECIALIZADO I</t>
  </si>
  <si>
    <t>PROFESIONALES IV</t>
  </si>
  <si>
    <t>PROFESIONALES III</t>
  </si>
  <si>
    <t>PROFESIONALES II</t>
  </si>
  <si>
    <t>PROFESIONALES I</t>
  </si>
  <si>
    <t>TECNÓLOGO III</t>
  </si>
  <si>
    <t>TECNÓLOGO II</t>
  </si>
  <si>
    <t>TECNÓLOGO I</t>
  </si>
  <si>
    <t>TÉCNICO I</t>
  </si>
  <si>
    <t>BACHILLER II</t>
  </si>
  <si>
    <t>BACHILLER I</t>
  </si>
  <si>
    <t>De formación profesional, matrícula o tarjeta profesional en los casos de ley.
De posgrado o su Equivalente</t>
  </si>
  <si>
    <t>De formación profesional, matrícula o tarjeta profesional en los casos de ley</t>
  </si>
  <si>
    <t>De formación tencológica o su equivalente</t>
  </si>
  <si>
    <t>De formación técnica o su equivalente</t>
  </si>
  <si>
    <t>BACHILLER</t>
  </si>
  <si>
    <t>SIN EXPERIENCIA</t>
  </si>
  <si>
    <t>Relacionada</t>
  </si>
  <si>
    <t>UN (1) AÑO DE EDUCACIÓN SUPERIOR POR AÑO DE EXPERIENCIA</t>
  </si>
  <si>
    <t>Nombres y apellidos completos del contratista a seleccionar</t>
  </si>
  <si>
    <t>Número de cédula de ciudadanía del contratista a seleccionar</t>
  </si>
  <si>
    <t>EXPERIENCIA PROFESIONAL</t>
  </si>
  <si>
    <t>TOTAL</t>
  </si>
  <si>
    <t>De acuerdo con lo establecido en el literal h) del numeral 4 del artículo 2 de la Ley 1150 de 2007 y el artículo 2.2.1.2.1.4.9 del Decreto 1082 de 2015, la SUPERINTENDENCIA DEL SUBSIDIO FAMILIAR podrá contratar directamente con la persona natural o jurídica que esté en capacidad de ejecutar el objeto del contrato siempre y cuando la Entidad Estatal verifique la idoneidad y experiencia requerida y relacionada con las actividades a desarrollar. 
Para efectos de llevar a cabo la contratación directa, una vez elaborados los estudios previos, se analiza la hoja de vida única del contratista junto con las certificaciones de estudios y de experiencia aportados con la misma, para ejecutar el siguiente:</t>
  </si>
  <si>
    <t>INDICAR EN MAYÚSCULA Y NEGRILLA EL OBJETO COMPLETO CON NÚMERO DE ID, DEL CONTRATO ANALIZAR</t>
  </si>
  <si>
    <t>TITULO según la resolución:</t>
  </si>
  <si>
    <t>Titulo según Resolución de Honorarios:</t>
  </si>
  <si>
    <t>Perfil según Resolución de Honorarios:</t>
  </si>
  <si>
    <t>Posgrado según Resolución de Honorarios:</t>
  </si>
  <si>
    <t>Experiencia según Resolución de Honorarios:</t>
  </si>
  <si>
    <t>Área y/o profesión del conocimiento para el cumplimiento de la necesidad a contratar.
Ejemplo: PROFESIONAL EN INGENIERA INDUSTRIAL, ECONOMISTA, FINANZAS O AFINES.</t>
  </si>
  <si>
    <t>Fecha de Expedición del Diploma o Acta de Grado de Bachiller</t>
  </si>
  <si>
    <t>NO_REQUIERE</t>
  </si>
  <si>
    <t>TECNOLOGO</t>
  </si>
  <si>
    <t>Título o certificado universitario presentado por el contratista a seleccionar al cual se le aplica  la equivalencia</t>
  </si>
  <si>
    <t xml:space="preserve">TÍTULO DE POSGRADO EN MODALIDAD DOCTORADO EQUIVALE A CUATRO (4) AÑOS DE EXPERIENCIA PROFESIONAL  </t>
  </si>
  <si>
    <t xml:space="preserve">TÍTULO DE POSGRADO EN MODALIDAD MAESTRIA EQUIVALE A TRES (3) AÑOS DE EXPERIENCIA PROFESIONAL  </t>
  </si>
  <si>
    <t xml:space="preserve">TÍTULO DE POSGRADO EN MODALIDAD ESPECIALIZACIÓN EQUIVALE A DOS (2) AÑOS DE EXPERIENCIA PROFESIONAL  </t>
  </si>
  <si>
    <t>CUATRO (4)  AÑOS DE EXPERIENCIA PROFESIONAL EQUIVALE A DOCTORADO</t>
  </si>
  <si>
    <t>TRES (3) AÑOS DE EXPERIENCIA PROFESIONAL EQUIVALE A MAESTRIA</t>
  </si>
  <si>
    <t>DOS (2) AÑOS DE EXPERIENCIA PROFESIONAL EQUIVALE A ESPECIALIZACIÓN</t>
  </si>
  <si>
    <t>LA MAESTRIA ES EQUIVALENTE A LA ESPECIALIZACIÓN MÁS UN (1) AÑO EXPERIENCIA PROFESIONAL</t>
  </si>
  <si>
    <t>DOCTORADO O POSDOCTORADO ES EQUIVALENTE A LA ESPECIALIZACIÓN MÁS UN (4) AÑOS EXPERIENCIA PROFESIONAL</t>
  </si>
  <si>
    <t>DOCTORADO O POSDOCTORADO ES EQUIVALENTE A LA MAESTRIA  MÁS UN (3) AÑOS EXPERIENCIA PROFESIONAL</t>
  </si>
  <si>
    <t>CUARENTA Y OCHO (48) MESES DE EXPERIENCIA PROFESIONAL</t>
  </si>
  <si>
    <t>ESPECIALIZACIÓN MÁS UN (1) AÑO DE 
EXPERIENCIA PROFESIONAL</t>
  </si>
  <si>
    <t>ESPECIALIZACIÓN MÁS CUATRO (4) AÑOS DE 
EXPERIENCIA PROFESIONAL</t>
  </si>
  <si>
    <t>MAESTRÍA MÁS TRES (3) AÑOS 
DE EXPERIENCIA PROFESIONAL</t>
  </si>
  <si>
    <t>UN DOCE (12) MESES DE EXPERIENCIA PROFESIONAL</t>
  </si>
  <si>
    <t>VEINTICUATRO (24) MESES DE EXPERIENCIA PROFESIONAL</t>
  </si>
  <si>
    <t>TREINTA Y SEIS (36) MESES DE EXPERIENCIA PROFESIONAL</t>
  </si>
  <si>
    <t>ESPECIALIZACIÓN MÁS DOCE (12) MESES DE 
EXPERIENCIA PROFESIONAL O VICEVERSA</t>
  </si>
  <si>
    <t>ESPECIALIZACIÓN MÁS CUARENTA Y OCHO (48) MESES DE 
EXPERIENCIA PROFESIONAL Y VICEVERSA.</t>
  </si>
  <si>
    <t>MAESTRÍA MÁS TREINTA Y SEIS (36)MESES 
DE EXPERIENCIA PROFESIONAL Y VICEVERSA</t>
  </si>
  <si>
    <t>Area y/o profesión establecidos en los EstudiosPrevios:</t>
  </si>
  <si>
    <t xml:space="preserve">Nombre del título y la institución que expide el título de formación académica exigida.
Ejemplo:TÍTULO DE BACHILLER ACADEMICO, EXPEDIDO POR EL COLEGIO TEQUENDAMA
              TÍTULO DE ABOGADO, EXPEDIDO POR LA UNIVERSIDAD SUPERIOR
              </t>
  </si>
  <si>
    <t>Fecha de Expedición del Diploma o Acta de Grado de Especialización
(Si Aplica)</t>
  </si>
  <si>
    <t>Fecha de expedición Tarjeta o Matrícula Profesional</t>
  </si>
  <si>
    <t>Fecha de Expedidicón del Diploma o Acta de Grado para Técnico, Tecnológico o Profesional
(Si aplica)</t>
  </si>
  <si>
    <t>Fecha de Certificación de Terminación de Materias para Contabilizar Experiencia
(Si Aplica)</t>
  </si>
  <si>
    <t>Número de Tarjeta o Matrícula Profesional
(Si Aplica)</t>
  </si>
  <si>
    <t>Nombre de la Entidad pública o privada quien Expide la Certificación</t>
  </si>
  <si>
    <t>Fecha Inicio
(DD/MM/AAAA)</t>
  </si>
  <si>
    <t>Número de Contrato / Clase de Vinculación Laboral / Referencia de Contrato</t>
  </si>
  <si>
    <t>Experiencia certificada y valorada</t>
  </si>
  <si>
    <t>Plazo certificado 
(sin traslapos)</t>
  </si>
  <si>
    <t>PLAZOS</t>
  </si>
  <si>
    <t>VALIDACIÓN DE LA EXPERIENCIA RELACIONADA</t>
  </si>
  <si>
    <t>VALIDACIÓN DE LA EXPERIENCIA LABORAL O PROFESIONAL</t>
  </si>
  <si>
    <t>Requisito Mínimo de Experiencia Relacionada:</t>
  </si>
  <si>
    <t>De acuerdo con la Resolución de Honorarios en donde se adoptan las equivalencias entre formación academica y experiencia, aplicables para los niveles experto, especializado, profesional, tecnólogo, tecnico profesional y técnico, para el cumplimiento del perfil a contratar.</t>
  </si>
  <si>
    <t>LO CUMPLE CON EXPERIENCIA CERTIFICADA</t>
  </si>
  <si>
    <t>Experiencia que sera certificada para la equivalencia:</t>
  </si>
  <si>
    <r>
      <rPr>
        <b/>
        <sz val="11"/>
        <color theme="1"/>
        <rFont val="Aral"/>
      </rPr>
      <t xml:space="preserve">Nota: </t>
    </r>
    <r>
      <rPr>
        <sz val="11"/>
        <color theme="1"/>
        <rFont val="Aral"/>
      </rPr>
      <t xml:space="preserve">Cuando en la columna "Experiencia certificada y valorada" resalte en color amarrillo, es por que existe traslapos de experiencia, razón por la cual debe ser diligenciada de forma normativa </t>
    </r>
  </si>
  <si>
    <t>Que conforme a los artículos de Ley 1150 de 2007 y el Decreto 1082 de 2015, se verificó la documentación certificada por el contratista a seleccionar, la misma se encuentra relacionada en el Sistema de Información y Gestión del Empleo Público para el Estado Colombiano - SIGEP II con sus respectivos soportes, por lo tanto, el contratista a seleccionar CUMPLE con el perfil, título y experiencia validando su idoneidad según requisitos dados en la Resolución de Honorarios expedida por la Superintendencia del Subsidio Familiar para la presente vigencia.
De esta forma, en aplicación de la norma señalada, se deja constancia que en la presente verificación se ha validado que están dadas las condiciones previstas en los Estudios y documentos previos, que es viable realizar la presente contratación, para la prestación del servicio requerido.</t>
  </si>
  <si>
    <t>JEFE DEL ÁREA O GRUPO RESPONSABLE DE LA CONTRATACIÓN</t>
  </si>
  <si>
    <t>NOMBRES Y APELLIDOS COMPLETOS JEFE DEL ÁREA O GRUPO RESPONSABLE DE LA CONTRATACIÓN</t>
  </si>
  <si>
    <t xml:space="preserve">FIRMA DEL JEFE DEL ÁREA O GRUPO RESPONSABLE DE LA CONTRATACIÓN	</t>
  </si>
  <si>
    <t>NOMBRES Y APELLIDOS COMPLETOS DEL FUNCIONARIO O CONTRATISTA QUIEN PROYECTÓ EL DOCUMENTO</t>
  </si>
  <si>
    <t>NOMBRES Y APELLIDOS COMPLETOS DEL FUNCIONARIO O CONTRATISTA QUIEN REVISÓ EL DOCUMENTO</t>
  </si>
  <si>
    <t>FIRMA DEL FUNCIONARIO O CONTRATISTA QUIEN PROYECTÓ EL DOCUMENTO</t>
  </si>
  <si>
    <t>FIRMA DEL FUNCIONARIO O CONTRATISTA QUIEN REVISÓ EL DOCUMENTO</t>
  </si>
  <si>
    <t>PROYECTÓ:</t>
  </si>
  <si>
    <t>REVISÓ:</t>
  </si>
  <si>
    <t>MÍNIMO SEIS (6) SEMESTRES DE CARRERA PROFESIONAL</t>
  </si>
  <si>
    <t>MÍNIMO DOS (2) SEMESTRES DE CARRERA PROFESIONAL</t>
  </si>
  <si>
    <t>Indicar el nombre del título que aporta el contratsita a seleccionar para la equivalencia, es decir: - Nombre del título y nombre de la  institución que expide el título de formación académica exigida.
Ejemplo: Título de especialización en finanzas, expedido por la Universidad Superior
Certificación de la carrea profesional con los semestres aprobados certificado institucipon superior numero de semestres cursados nombre de la institución educación que expide la certificación</t>
  </si>
  <si>
    <t>De 90 a 106 meses de experiencia profesional de los cuales 36 meses de experiencia relacionada.</t>
  </si>
  <si>
    <t>De 75 a 89 meses de experiencia profesional de los cuales 36 meses de experiencia relacionada.</t>
  </si>
  <si>
    <t>De 65 a 74 meses de experiencia profesional de los cuales 36 meses de experiencia relacionada.</t>
  </si>
  <si>
    <t>De 55 a 64 meses de experiencia profesional de los cuales 36 meses de experiencia relacionada.</t>
  </si>
  <si>
    <t>De 48 a 54 meses de experiencia profesional de los cuales 30 meses de experiencia relacionada.</t>
  </si>
  <si>
    <t>De 42 a 47 meses de experiencia profesional de los cuales  24 meses de experiencia relacionada.</t>
  </si>
  <si>
    <t>De 39 a 41 meses de experiencia profesional de los cuales  18 meses de experiencia relacionada.</t>
  </si>
  <si>
    <t>De 35 a 38 meses de experiencia profesional de los cuales  12 meses de experiencia relacionada.</t>
  </si>
  <si>
    <t xml:space="preserve">De 29 a 34 meses de experiencia profesional. </t>
  </si>
  <si>
    <t>De 24 a 28 meses de experiencia profesional.</t>
  </si>
  <si>
    <t>De 12 a 16 meses de experiencia profesional.</t>
  </si>
  <si>
    <t>De 5 a 10 meses de experiencia profesional.</t>
  </si>
  <si>
    <t>De 23 a 27 meses de experiencia profesional.</t>
  </si>
  <si>
    <t>De 18 a 22 meses de experiencia profesional.</t>
  </si>
  <si>
    <t>De 13 a 17 meses de experiencia profesional.</t>
  </si>
  <si>
    <t xml:space="preserve">De 0 a 12 meses de experiencia profesional. </t>
  </si>
  <si>
    <t>De 25 a 36 meses de experiencia laboral.</t>
  </si>
  <si>
    <t>De 18 a 24 meses de experiencia laboral.</t>
  </si>
  <si>
    <t>De 12 a 18 meses de experiencia laboral.</t>
  </si>
  <si>
    <t>De 6 a 12 meses de experiencia laboral.</t>
  </si>
  <si>
    <t>De 10 a 14 meses de experiencia laboral.</t>
  </si>
  <si>
    <t>TRES (3) AÑOS DE EXPERIENCIA LABORAL</t>
  </si>
  <si>
    <t>En Año(s), Mes(es) y Día(s) Certificados:</t>
  </si>
  <si>
    <t>En Mes(es) y Día(s) Certificados:</t>
  </si>
  <si>
    <t xml:space="preserve">  Equivalencia aplicar:</t>
  </si>
  <si>
    <t>LO CUMPLE CON LA CERTIFICACIÓN DE EDUCACIÓN SUPERIOR</t>
  </si>
  <si>
    <t>CERTIFICACIÓN POR UNA INSTITUCIÓN DE EDUCACIÓN SUPERIOR</t>
  </si>
  <si>
    <t>SEIS (6) SEMESTRES DE CARRERA PROFESIONAL MAS UN (1) AÑO DE EDUCACIÓN SUPERIOR POR AÑO DE EXPERIENCIA</t>
  </si>
  <si>
    <t>TIEMPO QUE ACREDITA (SI APLICA)</t>
  </si>
  <si>
    <t xml:space="preserve"> 36 meses de experiencia relacionada.</t>
  </si>
  <si>
    <t>30 meses de experiencia relacionada.</t>
  </si>
  <si>
    <t>18 meses de experiencia relacionada.</t>
  </si>
  <si>
    <t>12 meses de experiencia relacionada.</t>
  </si>
  <si>
    <t>RELACIONADA</t>
  </si>
  <si>
    <t xml:space="preserve"> 24 meses de experiencia relacionada.</t>
  </si>
  <si>
    <t xml:space="preserve">PROCESO DE GESTIÓN CONTRACTUAL
CERTIFICADO DE IDONEIDAD Y EXPERIENCIA PARA LOS CONTRATOS DE PRESTACIÓN DE SERVICIOS PROFESIONALES O APOYO A LA GESTIÓN DE LA SUPERINTENDENCIA DEL SUBSIDIO FAMILIAR </t>
  </si>
  <si>
    <t>1. OBJETO</t>
  </si>
  <si>
    <t>2. HONORARIOS, PERFILES Y REQUISITOS SEGÚN LA RESOLUCIÓN DE HONORARIOS VIGENTE</t>
  </si>
  <si>
    <t>2.1 ANÁLISIS Y ESTUDIO DEL CUMPLIMIENTO DEL CONTRATISTA A SELECCIONAR</t>
  </si>
  <si>
    <t>2.2. PERFIL Y REQUISITOS EXIGIDOS EN LA RESOLUCION DE HONORARIOS</t>
  </si>
  <si>
    <t>2.3. PERFIL Y REQUISITOS EXIGIDOS EN LOS ESTUDIOS PREVIOS Y ACREDITADOS POR EL CONTRATISTA A SELECCIONAR:</t>
  </si>
  <si>
    <t>3. REQUISITOS MÍNIMOS DE EXPERIENCIA LABORAL O PROFESIONAL DE LO CERTIFICADO POR EL CONTRATISTA A SELECCIONAR:</t>
  </si>
  <si>
    <t>4. REQUISITOS MÍNIMOS DE EXPERIENCIA RELACIONADA PARA EL PERFIL DE EXPERTOS:</t>
  </si>
  <si>
    <t>5. EQUIVALENCIAS / ALTERNATIVAS:</t>
  </si>
  <si>
    <t>5.1 SOPORTES QUE DAN CUMPLIMIENTO A LA EQUIVALENCIA:</t>
  </si>
  <si>
    <t>Código: FO-CAD-016; Versión: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</si>
</sst>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9">
    <font>
      <sz val="11"/>
      <color theme="1"/>
      <name val="Calibri"/>
      <family val="2"/>
      <scheme val="minor"/>
    </font>
    <font>
      <sz val="9"/>
      <color theme="1"/>
      <name val="Calibri"/>
      <family val="2"/>
      <scheme val="minor"/>
    </font>
    <font>
      <b/>
      <sz val="11"/>
      <color theme="1"/>
      <name val="Calibri"/>
      <family val="2"/>
      <scheme val="minor"/>
    </font>
    <font>
      <sz val="11"/>
      <color theme="1"/>
      <name val="Aral"/>
    </font>
    <font>
      <b/>
      <sz val="11"/>
      <color theme="1"/>
      <name val="Aral"/>
    </font>
    <font>
      <b/>
      <sz val="11"/>
      <name val="Aral"/>
    </font>
    <font>
      <sz val="11"/>
      <color theme="4"/>
      <name val="Aral"/>
    </font>
    <font>
      <sz val="11"/>
      <name val="Aral"/>
    </font>
    <font>
      <b/>
      <sz val="11"/>
      <name val="Calibri"/>
      <family val="2"/>
      <scheme val="minor"/>
    </font>
    <font>
      <sz val="11"/>
      <name val="Calibri"/>
      <family val="2"/>
      <scheme val="minor"/>
    </font>
    <font>
      <sz val="11"/>
      <color theme="1"/>
      <name val="Arial"/>
      <family val="2"/>
    </font>
    <font>
      <b/>
      <sz val="11"/>
      <color theme="1"/>
      <name val="Arial"/>
      <family val="2"/>
    </font>
    <font>
      <b/>
      <sz val="11"/>
      <color theme="4"/>
      <name val="Arial"/>
      <family val="2"/>
    </font>
    <font>
      <sz val="11"/>
      <color theme="4"/>
      <name val="Arial"/>
      <family val="2"/>
    </font>
    <font>
      <sz val="11"/>
      <name val="Arial"/>
      <family val="2"/>
    </font>
    <font>
      <b/>
      <sz val="11"/>
      <color theme="0"/>
      <name val="Aral"/>
    </font>
    <font>
      <sz val="11"/>
      <color rgb="FF000000"/>
      <name val="Calibri"/>
      <family val="2"/>
      <scheme val="minor"/>
    </font>
    <font>
      <b/>
      <sz val="11"/>
      <color rgb="FF00B0F0"/>
      <name val="Aral"/>
    </font>
    <font>
      <sz val="11"/>
      <color rgb="FF00B0F0"/>
      <name val="Aral"/>
    </font>
  </fonts>
  <fills count="8">
    <fill>
      <patternFill patternType="none"/>
    </fill>
    <fill>
      <patternFill patternType="gray125"/>
    </fill>
    <fill>
      <patternFill patternType="solid">
        <fgColor rgb="FFFFFFCC"/>
        <bgColor indexed="64"/>
      </patternFill>
    </fill>
    <fill>
      <patternFill patternType="solid">
        <fgColor theme="2"/>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2" tint="-0.249977111117893"/>
        <bgColor indexed="64"/>
      </patternFill>
    </fill>
  </fills>
  <borders count="104">
    <border>
      <left/>
      <right/>
      <top/>
      <bottom/>
      <diagonal/>
    </border>
    <border>
      <left style="medium">
        <color indexed="64"/>
      </left>
      <right/>
      <top/>
      <bottom/>
      <diagonal/>
    </border>
    <border>
      <left style="thin">
        <color rgb="FF92D050"/>
      </left>
      <right style="thin">
        <color rgb="FF92D050"/>
      </right>
      <top style="thin">
        <color rgb="FF92D050"/>
      </top>
      <bottom style="thin">
        <color rgb="FF92D050"/>
      </bottom>
      <diagonal/>
    </border>
    <border>
      <left/>
      <right style="thin">
        <color rgb="FF92D050"/>
      </right>
      <top style="thin">
        <color rgb="FF92D050"/>
      </top>
      <bottom/>
      <diagonal/>
    </border>
    <border>
      <left style="thin">
        <color rgb="FF92D050"/>
      </left>
      <right style="thin">
        <color rgb="FF92D050"/>
      </right>
      <top style="thin">
        <color rgb="FF92D050"/>
      </top>
      <bottom/>
      <diagonal/>
    </border>
    <border>
      <left style="thin">
        <color rgb="FF92D050"/>
      </left>
      <right/>
      <top style="thin">
        <color rgb="FF92D050"/>
      </top>
      <bottom/>
      <diagonal/>
    </border>
    <border>
      <left style="thin">
        <color rgb="FF92D050"/>
      </left>
      <right/>
      <top style="thin">
        <color rgb="FF92D050"/>
      </top>
      <bottom style="thin">
        <color rgb="FF92D050"/>
      </bottom>
      <diagonal/>
    </border>
    <border>
      <left style="medium">
        <color indexed="64"/>
      </left>
      <right/>
      <top style="medium">
        <color indexed="64"/>
      </top>
      <bottom style="medium">
        <color indexed="64"/>
      </bottom>
      <diagonal/>
    </border>
    <border>
      <left style="thin">
        <color indexed="64"/>
      </left>
      <right/>
      <top/>
      <bottom/>
      <diagonal/>
    </border>
    <border>
      <left style="thin">
        <color theme="5" tint="0.59999389629810485"/>
      </left>
      <right style="thin">
        <color theme="5" tint="0.59999389629810485"/>
      </right>
      <top style="thin">
        <color theme="5" tint="0.59999389629810485"/>
      </top>
      <bottom style="thin">
        <color theme="5" tint="0.59999389629810485"/>
      </bottom>
      <diagonal/>
    </border>
    <border>
      <left style="thin">
        <color theme="5" tint="0.59999389629810485"/>
      </left>
      <right/>
      <top style="thin">
        <color theme="5" tint="0.59999389629810485"/>
      </top>
      <bottom/>
      <diagonal/>
    </border>
    <border>
      <left/>
      <right style="thin">
        <color indexed="64"/>
      </right>
      <top style="thin">
        <color indexed="64"/>
      </top>
      <bottom/>
      <diagonal/>
    </border>
    <border>
      <left style="thin">
        <color theme="5" tint="0.59999389629810485"/>
      </left>
      <right/>
      <top style="thin">
        <color theme="5" tint="0.59999389629810485"/>
      </top>
      <bottom style="thin">
        <color theme="5" tint="0.59999389629810485"/>
      </bottom>
      <diagonal/>
    </border>
    <border>
      <left/>
      <right style="thin">
        <color theme="5" tint="0.59999389629810485"/>
      </right>
      <top style="thin">
        <color theme="5" tint="0.59999389629810485"/>
      </top>
      <bottom style="thin">
        <color theme="5" tint="0.59999389629810485"/>
      </bottom>
      <diagonal/>
    </border>
    <border>
      <left style="thin">
        <color indexed="64"/>
      </left>
      <right style="thin">
        <color indexed="64"/>
      </right>
      <top style="medium">
        <color indexed="64"/>
      </top>
      <bottom style="medium">
        <color indexed="64"/>
      </bottom>
      <diagonal/>
    </border>
    <border>
      <left style="thin">
        <color theme="5" tint="0.59999389629810485"/>
      </left>
      <right style="thin">
        <color theme="5" tint="0.59999389629810485"/>
      </right>
      <top style="thin">
        <color theme="5" tint="0.59999389629810485"/>
      </top>
      <bottom/>
      <diagonal/>
    </border>
    <border>
      <left style="thin">
        <color theme="5" tint="0.59999389629810485"/>
      </left>
      <right style="thin">
        <color theme="5" tint="0.59999389629810485"/>
      </right>
      <top/>
      <bottom style="thin">
        <color theme="5" tint="0.59999389629810485"/>
      </bottom>
      <diagonal/>
    </border>
    <border>
      <left style="thin">
        <color theme="5" tint="0.59999389629810485"/>
      </left>
      <right style="thin">
        <color theme="5" tint="0.59999389629810485"/>
      </right>
      <top style="medium">
        <color indexed="64"/>
      </top>
      <bottom/>
      <diagonal/>
    </border>
    <border>
      <left style="thin">
        <color indexed="64"/>
      </left>
      <right style="thin">
        <color indexed="64"/>
      </right>
      <top style="thin">
        <color indexed="64"/>
      </top>
      <bottom style="thin">
        <color indexed="64"/>
      </bottom>
      <diagonal/>
    </border>
    <border>
      <left style="thin">
        <color rgb="FFF8CBAD"/>
      </left>
      <right style="thin">
        <color rgb="FFF8CBAD"/>
      </right>
      <top/>
      <bottom style="thin">
        <color rgb="FFF8CBAD"/>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5" tint="0.59999389629810485"/>
      </left>
      <right/>
      <top/>
      <bottom style="thin">
        <color theme="5" tint="0.59999389629810485"/>
      </bottom>
      <diagonal/>
    </border>
    <border>
      <left/>
      <right style="thin">
        <color theme="5" tint="0.59999389629810485"/>
      </right>
      <top/>
      <bottom style="thin">
        <color theme="5" tint="0.59999389629810485"/>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5" tint="0.59999389629810485"/>
      </left>
      <right style="thin">
        <color theme="5" tint="0.59999389629810485"/>
      </right>
      <top/>
      <bottom style="medium">
        <color indexed="64"/>
      </bottom>
      <diagonal/>
    </border>
    <border>
      <left style="medium">
        <color indexed="64"/>
      </left>
      <right style="thin">
        <color theme="5" tint="0.59999389629810485"/>
      </right>
      <top style="medium">
        <color indexed="64"/>
      </top>
      <bottom style="medium">
        <color indexed="64"/>
      </bottom>
      <diagonal/>
    </border>
    <border>
      <left style="thin">
        <color theme="5" tint="0.59999389629810485"/>
      </left>
      <right style="thin">
        <color theme="5" tint="0.59999389629810485"/>
      </right>
      <top style="medium">
        <color indexed="64"/>
      </top>
      <bottom style="medium">
        <color indexed="64"/>
      </bottom>
      <diagonal/>
    </border>
    <border>
      <left style="thin">
        <color theme="5" tint="0.59999389629810485"/>
      </left>
      <right style="medium">
        <color indexed="64"/>
      </right>
      <top style="medium">
        <color indexed="64"/>
      </top>
      <bottom style="medium">
        <color indexed="64"/>
      </bottom>
      <diagonal/>
    </border>
    <border>
      <left/>
      <right style="thin">
        <color theme="5" tint="0.59999389629810485"/>
      </right>
      <top/>
      <bottom style="medium">
        <color indexed="64"/>
      </bottom>
      <diagonal/>
    </border>
    <border>
      <left style="thin">
        <color theme="5" tint="0.59999389629810485"/>
      </left>
      <right/>
      <top/>
      <bottom style="medium">
        <color indexed="64"/>
      </bottom>
      <diagonal/>
    </border>
    <border>
      <left style="medium">
        <color indexed="64"/>
      </left>
      <right style="thin">
        <color theme="5" tint="0.59999389629810485"/>
      </right>
      <top style="medium">
        <color indexed="64"/>
      </top>
      <bottom/>
      <diagonal/>
    </border>
    <border>
      <left style="thin">
        <color theme="5" tint="0.59999389629810485"/>
      </left>
      <right style="medium">
        <color indexed="64"/>
      </right>
      <top style="medium">
        <color indexed="64"/>
      </top>
      <bottom/>
      <diagonal/>
    </border>
    <border>
      <left style="medium">
        <color indexed="64"/>
      </left>
      <right style="medium">
        <color indexed="64"/>
      </right>
      <top style="medium">
        <color indexed="64"/>
      </top>
      <bottom/>
      <diagonal/>
    </border>
    <border>
      <left/>
      <right style="thin">
        <color theme="5" tint="0.59999389629810485"/>
      </right>
      <top style="thin">
        <color theme="5" tint="0.59999389629810485"/>
      </top>
      <bottom/>
      <diagonal/>
    </border>
    <border>
      <left style="thin">
        <color theme="5" tint="0.59999389629810485"/>
      </left>
      <right style="thin">
        <color theme="5" tint="0.59999389629810485"/>
      </right>
      <top style="medium">
        <color indexed="64"/>
      </top>
      <bottom style="thin">
        <color theme="5" tint="0.59999389629810485"/>
      </bottom>
      <diagonal/>
    </border>
    <border>
      <left style="thin">
        <color theme="5" tint="0.59999389629810485"/>
      </left>
      <right style="thin">
        <color theme="5" tint="0.59999389629810485"/>
      </right>
      <top style="thin">
        <color theme="5" tint="0.59999389629810485"/>
      </top>
      <bottom style="medium">
        <color indexed="64"/>
      </bottom>
      <diagonal/>
    </border>
    <border>
      <left/>
      <right style="thin">
        <color theme="5" tint="0.59999389629810485"/>
      </right>
      <top style="medium">
        <color indexed="64"/>
      </top>
      <bottom style="thin">
        <color theme="5" tint="0.59999389629810485"/>
      </bottom>
      <diagonal/>
    </border>
    <border>
      <left/>
      <right style="thin">
        <color theme="5" tint="0.59999389629810485"/>
      </right>
      <top style="thin">
        <color theme="5" tint="0.59999389629810485"/>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theme="5" tint="0.59999389629810485"/>
      </bottom>
      <diagonal/>
    </border>
    <border>
      <left style="medium">
        <color indexed="64"/>
      </left>
      <right style="medium">
        <color indexed="64"/>
      </right>
      <top style="thin">
        <color theme="5" tint="0.59999389629810485"/>
      </top>
      <bottom style="medium">
        <color indexed="64"/>
      </bottom>
      <diagonal/>
    </border>
    <border>
      <left style="thin">
        <color indexed="64"/>
      </left>
      <right style="thin">
        <color indexed="64"/>
      </right>
      <top style="thin">
        <color indexed="64"/>
      </top>
      <bottom style="medium">
        <color indexed="64"/>
      </bottom>
      <diagonal/>
    </border>
    <border>
      <left style="thin">
        <color theme="5" tint="0.59999389629810485"/>
      </left>
      <right/>
      <top style="medium">
        <color indexed="64"/>
      </top>
      <bottom style="thin">
        <color theme="5" tint="0.59999389629810485"/>
      </bottom>
      <diagonal/>
    </border>
    <border>
      <left style="medium">
        <color indexed="64"/>
      </left>
      <right style="medium">
        <color indexed="64"/>
      </right>
      <top style="thin">
        <color theme="5" tint="0.59999389629810485"/>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5" tint="0.59999389629810485"/>
      </left>
      <right style="thin">
        <color theme="5" tint="0.59999389629810485"/>
      </right>
      <top/>
      <bottom/>
      <diagonal/>
    </border>
    <border>
      <left style="thin">
        <color theme="5" tint="0.59999389629810485"/>
      </left>
      <right/>
      <top style="thin">
        <color theme="5" tint="0.59999389629810485"/>
      </top>
      <bottom style="medium">
        <color indexed="64"/>
      </bottom>
      <diagonal/>
    </border>
    <border>
      <left style="medium">
        <color indexed="64"/>
      </left>
      <right style="thin">
        <color rgb="FF92D050"/>
      </right>
      <top style="medium">
        <color indexed="64"/>
      </top>
      <bottom style="thin">
        <color rgb="FF92D050"/>
      </bottom>
      <diagonal/>
    </border>
    <border>
      <left style="thin">
        <color rgb="FF92D050"/>
      </left>
      <right style="thin">
        <color rgb="FF92D050"/>
      </right>
      <top style="medium">
        <color indexed="64"/>
      </top>
      <bottom style="thin">
        <color rgb="FF92D050"/>
      </bottom>
      <diagonal/>
    </border>
    <border>
      <left style="thin">
        <color rgb="FF92D050"/>
      </left>
      <right style="medium">
        <color indexed="64"/>
      </right>
      <top style="medium">
        <color indexed="64"/>
      </top>
      <bottom style="thin">
        <color rgb="FF92D050"/>
      </bottom>
      <diagonal/>
    </border>
    <border>
      <left style="medium">
        <color indexed="64"/>
      </left>
      <right style="thin">
        <color rgb="FF92D050"/>
      </right>
      <top style="thin">
        <color rgb="FF92D050"/>
      </top>
      <bottom style="thin">
        <color rgb="FF92D050"/>
      </bottom>
      <diagonal/>
    </border>
    <border>
      <left style="thin">
        <color rgb="FF92D050"/>
      </left>
      <right style="medium">
        <color indexed="64"/>
      </right>
      <top style="thin">
        <color rgb="FF92D050"/>
      </top>
      <bottom style="thin">
        <color rgb="FF92D050"/>
      </bottom>
      <diagonal/>
    </border>
    <border>
      <left/>
      <right style="thin">
        <color rgb="FF92D050"/>
      </right>
      <top style="medium">
        <color indexed="64"/>
      </top>
      <bottom style="thin">
        <color rgb="FF92D050"/>
      </bottom>
      <diagonal/>
    </border>
    <border>
      <left/>
      <right style="thin">
        <color rgb="FF92D050"/>
      </right>
      <top style="thin">
        <color rgb="FF92D050"/>
      </top>
      <bottom style="thin">
        <color rgb="FF92D050"/>
      </bottom>
      <diagonal/>
    </border>
    <border>
      <left style="medium">
        <color indexed="64"/>
      </left>
      <right style="thin">
        <color rgb="FF92D050"/>
      </right>
      <top style="thin">
        <color rgb="FF92D050"/>
      </top>
      <bottom style="medium">
        <color indexed="64"/>
      </bottom>
      <diagonal/>
    </border>
    <border>
      <left style="thin">
        <color rgb="FF92D050"/>
      </left>
      <right style="thin">
        <color rgb="FF92D050"/>
      </right>
      <top style="thin">
        <color rgb="FF92D050"/>
      </top>
      <bottom style="medium">
        <color indexed="64"/>
      </bottom>
      <diagonal/>
    </border>
    <border>
      <left style="thin">
        <color rgb="FF92D050"/>
      </left>
      <right style="medium">
        <color indexed="64"/>
      </right>
      <top style="thin">
        <color rgb="FF92D050"/>
      </top>
      <bottom style="medium">
        <color indexed="64"/>
      </bottom>
      <diagonal/>
    </border>
    <border>
      <left style="thin">
        <color rgb="FF92D050"/>
      </left>
      <right/>
      <top style="medium">
        <color indexed="64"/>
      </top>
      <bottom style="thin">
        <color rgb="FF92D05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theme="5" tint="0.59999389629810485"/>
      </left>
      <right style="medium">
        <color indexed="64"/>
      </right>
      <top/>
      <bottom/>
      <diagonal/>
    </border>
    <border>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theme="5" tint="0.59999389629810485"/>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theme="5" tint="0.59999389629810485"/>
      </left>
      <right style="thin">
        <color theme="5" tint="0.59999389629810485"/>
      </right>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style="thin">
        <color rgb="FFF8CBAD"/>
      </left>
      <right/>
      <top/>
      <bottom style="thin">
        <color rgb="FFF8CBAD"/>
      </bottom>
      <diagonal/>
    </border>
    <border>
      <left/>
      <right style="thin">
        <color rgb="FFF8CBAD"/>
      </right>
      <top/>
      <bottom style="thin">
        <color rgb="FFF8CBAD"/>
      </bottom>
      <diagonal/>
    </border>
    <border>
      <left style="medium">
        <color indexed="64"/>
      </left>
      <right style="medium">
        <color indexed="64"/>
      </right>
      <top/>
      <bottom style="medium">
        <color indexed="64"/>
      </bottom>
      <diagonal/>
    </border>
    <border>
      <left style="medium">
        <color indexed="64"/>
      </left>
      <right style="thin">
        <color theme="5" tint="0.59999389629810485"/>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bottom style="thin">
        <color theme="5" tint="0.59999389629810485"/>
      </bottom>
      <diagonal/>
    </border>
    <border>
      <left style="thin">
        <color theme="5" tint="0.59999389629810485"/>
      </left>
      <right style="medium">
        <color indexed="64"/>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s>
  <cellStyleXfs count="1">
    <xf numFmtId="0" fontId="0" fillId="0" borderId="0"/>
  </cellStyleXfs>
  <cellXfs count="330">
    <xf numFmtId="0" fontId="0" fillId="0" borderId="0" xfId="0"/>
    <xf numFmtId="0" fontId="1" fillId="0" borderId="0" xfId="0" applyFont="1"/>
    <xf numFmtId="0" fontId="1" fillId="0" borderId="0" xfId="0" applyFont="1" applyAlignment="1">
      <alignment wrapText="1"/>
    </xf>
    <xf numFmtId="0" fontId="3" fillId="0" borderId="0" xfId="0" applyFont="1"/>
    <xf numFmtId="0" fontId="10" fillId="0" borderId="0" xfId="0" applyFont="1" applyAlignment="1">
      <alignment vertical="center" wrapText="1"/>
    </xf>
    <xf numFmtId="0" fontId="11" fillId="0" borderId="0" xfId="0" applyFont="1" applyAlignment="1">
      <alignment wrapText="1"/>
    </xf>
    <xf numFmtId="0" fontId="12" fillId="0" borderId="0" xfId="0" applyFont="1" applyAlignment="1">
      <alignment wrapText="1"/>
    </xf>
    <xf numFmtId="0" fontId="11" fillId="0" borderId="0" xfId="0" applyFont="1" applyAlignment="1">
      <alignment vertical="center" wrapText="1"/>
    </xf>
    <xf numFmtId="0" fontId="13" fillId="0" borderId="0" xfId="0" applyFont="1" applyAlignment="1">
      <alignment vertical="center" wrapText="1"/>
    </xf>
    <xf numFmtId="0" fontId="3" fillId="0" borderId="1" xfId="0" applyFont="1" applyBorder="1" applyAlignment="1">
      <alignment horizontal="center" vertical="center"/>
    </xf>
    <xf numFmtId="0" fontId="3" fillId="0" borderId="0" xfId="0" applyFont="1" applyAlignment="1">
      <alignment horizontal="left" vertical="center"/>
    </xf>
    <xf numFmtId="14" fontId="3" fillId="0" borderId="0" xfId="0" applyNumberFormat="1" applyFont="1" applyAlignment="1">
      <alignment horizontal="center" vertical="center" wrapText="1"/>
    </xf>
    <xf numFmtId="4" fontId="3" fillId="0" borderId="0" xfId="0" applyNumberFormat="1"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right" vertical="center"/>
    </xf>
    <xf numFmtId="0" fontId="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10" fillId="0" borderId="0" xfId="0" applyFont="1"/>
    <xf numFmtId="0" fontId="0" fillId="0" borderId="18" xfId="0" applyBorder="1" applyAlignment="1">
      <alignment horizontal="center" vertical="center"/>
    </xf>
    <xf numFmtId="0" fontId="16" fillId="0" borderId="19" xfId="0" applyFont="1" applyBorder="1" applyAlignment="1">
      <alignment horizontal="center" vertical="center" wrapText="1"/>
    </xf>
    <xf numFmtId="0" fontId="16" fillId="0" borderId="0" xfId="0" applyFont="1"/>
    <xf numFmtId="0" fontId="16" fillId="0" borderId="0" xfId="0" applyFont="1" applyAlignment="1">
      <alignment wrapText="1"/>
    </xf>
    <xf numFmtId="0" fontId="0" fillId="0" borderId="0" xfId="0" applyAlignment="1">
      <alignment wrapText="1"/>
    </xf>
    <xf numFmtId="0" fontId="3" fillId="0" borderId="18" xfId="0" applyFont="1" applyBorder="1"/>
    <xf numFmtId="0" fontId="5" fillId="3" borderId="26" xfId="0" applyFont="1" applyFill="1" applyBorder="1" applyAlignment="1">
      <alignment horizontal="left" vertical="center" wrapText="1"/>
    </xf>
    <xf numFmtId="0" fontId="6" fillId="4" borderId="33" xfId="0" applyFont="1" applyFill="1" applyBorder="1" applyAlignment="1">
      <alignment vertical="center" wrapText="1"/>
    </xf>
    <xf numFmtId="0" fontId="6" fillId="4" borderId="29" xfId="0" applyFont="1" applyFill="1" applyBorder="1" applyAlignment="1">
      <alignment vertical="center" wrapText="1"/>
    </xf>
    <xf numFmtId="0" fontId="6" fillId="4" borderId="34" xfId="0" applyFont="1" applyFill="1" applyBorder="1" applyAlignment="1">
      <alignment vertical="center" wrapText="1"/>
    </xf>
    <xf numFmtId="0" fontId="7" fillId="0" borderId="16" xfId="0" applyFont="1" applyBorder="1" applyAlignment="1">
      <alignment horizontal="left" vertical="center" wrapText="1"/>
    </xf>
    <xf numFmtId="0" fontId="7" fillId="0" borderId="23" xfId="0" applyFont="1" applyBorder="1" applyAlignment="1">
      <alignment horizontal="left" vertical="center" wrapText="1"/>
    </xf>
    <xf numFmtId="0" fontId="7" fillId="0" borderId="22" xfId="0" applyFont="1" applyBorder="1" applyAlignment="1">
      <alignment horizontal="left" vertical="center" wrapText="1"/>
    </xf>
    <xf numFmtId="0" fontId="7" fillId="0" borderId="26" xfId="0" applyFont="1" applyBorder="1" applyAlignment="1">
      <alignment horizontal="left" vertical="center" wrapText="1"/>
    </xf>
    <xf numFmtId="0" fontId="5" fillId="3" borderId="37" xfId="0" applyFont="1" applyFill="1" applyBorder="1" applyAlignment="1">
      <alignment horizontal="left" vertical="center" wrapText="1"/>
    </xf>
    <xf numFmtId="0" fontId="7" fillId="0" borderId="38" xfId="0" applyFont="1" applyBorder="1" applyAlignment="1">
      <alignment horizontal="left" vertical="center" wrapText="1"/>
    </xf>
    <xf numFmtId="0" fontId="7" fillId="0" borderId="15" xfId="0" applyFont="1" applyBorder="1" applyAlignment="1">
      <alignment horizontal="left" vertical="center" wrapText="1"/>
    </xf>
    <xf numFmtId="0" fontId="7" fillId="0" borderId="10" xfId="0" applyFont="1" applyBorder="1" applyAlignment="1">
      <alignment horizontal="left" vertical="center" wrapText="1"/>
    </xf>
    <xf numFmtId="0" fontId="7" fillId="0" borderId="37" xfId="0" applyFont="1" applyBorder="1" applyAlignment="1">
      <alignment horizontal="left" vertical="center" wrapText="1"/>
    </xf>
    <xf numFmtId="0" fontId="3" fillId="0" borderId="18" xfId="0" applyFont="1" applyBorder="1" applyAlignment="1" applyProtection="1">
      <alignment horizontal="center" vertical="center"/>
      <protection locked="0"/>
    </xf>
    <xf numFmtId="0" fontId="3" fillId="0" borderId="18" xfId="0" applyFont="1" applyBorder="1" applyAlignment="1" applyProtection="1">
      <alignment horizontal="justify" vertical="center"/>
      <protection locked="0"/>
    </xf>
    <xf numFmtId="14" fontId="7" fillId="0" borderId="18" xfId="0" applyNumberFormat="1" applyFont="1" applyBorder="1" applyAlignment="1" applyProtection="1">
      <alignment horizontal="center" vertical="center" wrapText="1"/>
      <protection locked="0"/>
    </xf>
    <xf numFmtId="4" fontId="3" fillId="0" borderId="18" xfId="0" applyNumberFormat="1" applyFont="1" applyBorder="1" applyAlignment="1">
      <alignment horizontal="center" vertical="center"/>
    </xf>
    <xf numFmtId="0" fontId="3" fillId="0" borderId="18" xfId="0" applyFont="1" applyBorder="1" applyAlignment="1">
      <alignment horizontal="center" vertical="center"/>
    </xf>
    <xf numFmtId="0" fontId="3" fillId="0" borderId="18" xfId="0" applyFont="1" applyBorder="1" applyAlignment="1">
      <alignment horizontal="right" vertical="center"/>
    </xf>
    <xf numFmtId="49" fontId="3" fillId="0" borderId="18" xfId="0" applyNumberFormat="1" applyFont="1" applyBorder="1" applyAlignment="1" applyProtection="1">
      <alignment horizontal="justify" vertical="center"/>
      <protection locked="0"/>
    </xf>
    <xf numFmtId="14" fontId="3" fillId="0" borderId="18" xfId="0" applyNumberFormat="1" applyFont="1" applyBorder="1" applyAlignment="1" applyProtection="1">
      <alignment horizontal="center" vertical="center" wrapText="1"/>
      <protection locked="0"/>
    </xf>
    <xf numFmtId="0" fontId="3" fillId="0" borderId="53" xfId="0" applyFont="1" applyBorder="1" applyAlignment="1" applyProtection="1">
      <alignment horizontal="center" vertical="center"/>
      <protection locked="0"/>
    </xf>
    <xf numFmtId="0" fontId="3" fillId="0" borderId="54" xfId="0" applyFont="1" applyBorder="1" applyAlignment="1">
      <alignment horizontal="right" vertical="center"/>
    </xf>
    <xf numFmtId="0" fontId="3" fillId="0" borderId="55" xfId="0" applyFont="1" applyBorder="1" applyAlignment="1" applyProtection="1">
      <alignment horizontal="center" vertical="center"/>
      <protection locked="0"/>
    </xf>
    <xf numFmtId="0" fontId="3" fillId="0" borderId="47" xfId="0" applyFont="1" applyBorder="1" applyAlignment="1" applyProtection="1">
      <alignment horizontal="justify" vertical="center"/>
      <protection locked="0"/>
    </xf>
    <xf numFmtId="49" fontId="3" fillId="0" borderId="47" xfId="0" applyNumberFormat="1" applyFont="1" applyBorder="1" applyAlignment="1" applyProtection="1">
      <alignment horizontal="justify" vertical="center"/>
      <protection locked="0"/>
    </xf>
    <xf numFmtId="14" fontId="3" fillId="0" borderId="47" xfId="0" applyNumberFormat="1" applyFont="1" applyBorder="1" applyAlignment="1" applyProtection="1">
      <alignment horizontal="center" vertical="center" wrapText="1"/>
      <protection locked="0"/>
    </xf>
    <xf numFmtId="4" fontId="3" fillId="0" borderId="47" xfId="0" applyNumberFormat="1" applyFont="1" applyBorder="1" applyAlignment="1">
      <alignment horizontal="center" vertical="center"/>
    </xf>
    <xf numFmtId="0" fontId="3" fillId="0" borderId="47" xfId="0" applyFont="1" applyBorder="1" applyAlignment="1">
      <alignment horizontal="center" vertical="center"/>
    </xf>
    <xf numFmtId="0" fontId="3" fillId="0" borderId="57" xfId="0" applyFont="1" applyBorder="1" applyAlignment="1" applyProtection="1">
      <alignment horizontal="center" vertical="center"/>
      <protection locked="0"/>
    </xf>
    <xf numFmtId="0" fontId="3" fillId="0" borderId="57" xfId="0" applyFont="1" applyBorder="1" applyAlignment="1" applyProtection="1">
      <alignment horizontal="justify" vertical="center"/>
      <protection locked="0"/>
    </xf>
    <xf numFmtId="0" fontId="3" fillId="0" borderId="57" xfId="0" applyFont="1" applyBorder="1"/>
    <xf numFmtId="14" fontId="7" fillId="0" borderId="57" xfId="0" applyNumberFormat="1" applyFont="1" applyBorder="1" applyAlignment="1" applyProtection="1">
      <alignment horizontal="center" vertical="center" wrapText="1"/>
      <protection locked="0"/>
    </xf>
    <xf numFmtId="4" fontId="3" fillId="0" borderId="57" xfId="0" applyNumberFormat="1" applyFont="1" applyBorder="1" applyAlignment="1">
      <alignment horizontal="center" vertical="center"/>
    </xf>
    <xf numFmtId="0" fontId="3" fillId="0" borderId="57" xfId="0" applyFont="1" applyBorder="1" applyAlignment="1">
      <alignment horizontal="center" vertical="center"/>
    </xf>
    <xf numFmtId="0" fontId="3" fillId="0" borderId="57" xfId="0" applyFont="1" applyBorder="1" applyAlignment="1">
      <alignment horizontal="right" vertical="center"/>
    </xf>
    <xf numFmtId="0" fontId="1" fillId="0" borderId="21" xfId="0" applyFont="1" applyBorder="1"/>
    <xf numFmtId="0" fontId="1" fillId="0" borderId="8" xfId="0" applyFont="1" applyBorder="1"/>
    <xf numFmtId="0" fontId="3" fillId="0" borderId="37" xfId="0" applyFont="1" applyBorder="1" applyAlignment="1">
      <alignment vertical="center" wrapText="1"/>
    </xf>
    <xf numFmtId="0" fontId="3" fillId="0" borderId="73" xfId="0" applyFont="1" applyBorder="1" applyAlignment="1" applyProtection="1">
      <alignment horizontal="center" vertical="center"/>
      <protection locked="0"/>
    </xf>
    <xf numFmtId="0" fontId="3" fillId="0" borderId="74" xfId="0" applyFont="1" applyBorder="1" applyAlignment="1">
      <alignment horizontal="right" vertical="center"/>
    </xf>
    <xf numFmtId="0" fontId="5" fillId="0" borderId="82" xfId="0" applyFont="1" applyBorder="1" applyAlignment="1">
      <alignment vertical="center" wrapText="1"/>
    </xf>
    <xf numFmtId="0" fontId="5" fillId="0" borderId="83" xfId="0" applyFont="1" applyBorder="1" applyAlignment="1">
      <alignment vertical="center" wrapText="1"/>
    </xf>
    <xf numFmtId="0" fontId="5" fillId="0" borderId="84" xfId="0" applyFont="1" applyBorder="1" applyAlignment="1">
      <alignment vertical="center" wrapText="1"/>
    </xf>
    <xf numFmtId="0" fontId="5" fillId="5" borderId="41" xfId="0" applyFont="1" applyFill="1" applyBorder="1" applyAlignment="1">
      <alignment horizontal="center" vertical="center"/>
    </xf>
    <xf numFmtId="0" fontId="5" fillId="5" borderId="39" xfId="0" applyFont="1" applyFill="1" applyBorder="1" applyAlignment="1">
      <alignment horizontal="center" vertical="center"/>
    </xf>
    <xf numFmtId="0" fontId="5" fillId="5" borderId="48" xfId="0" applyFont="1" applyFill="1" applyBorder="1" applyAlignment="1">
      <alignment horizontal="center" vertical="center"/>
    </xf>
    <xf numFmtId="0" fontId="5" fillId="5" borderId="38" xfId="0" applyFont="1" applyFill="1" applyBorder="1" applyAlignment="1">
      <alignment horizontal="center" vertical="center"/>
    </xf>
    <xf numFmtId="0" fontId="5" fillId="5" borderId="15" xfId="0" applyFont="1" applyFill="1" applyBorder="1" applyAlignment="1">
      <alignment horizontal="center" vertical="center"/>
    </xf>
    <xf numFmtId="0" fontId="5" fillId="5" borderId="10" xfId="0" applyFont="1" applyFill="1" applyBorder="1" applyAlignment="1">
      <alignment horizontal="center" vertical="center"/>
    </xf>
    <xf numFmtId="0" fontId="5" fillId="5" borderId="26" xfId="0" applyFont="1" applyFill="1" applyBorder="1" applyAlignment="1">
      <alignment horizontal="center" vertical="center" wrapText="1"/>
    </xf>
    <xf numFmtId="4" fontId="4" fillId="6" borderId="25" xfId="0" applyNumberFormat="1" applyFont="1" applyFill="1" applyBorder="1" applyAlignment="1">
      <alignment horizontal="center" vertical="center"/>
    </xf>
    <xf numFmtId="3" fontId="3" fillId="6" borderId="18" xfId="0" applyNumberFormat="1" applyFont="1" applyFill="1" applyBorder="1" applyAlignment="1">
      <alignment horizontal="center" vertical="center"/>
    </xf>
    <xf numFmtId="4" fontId="3" fillId="6" borderId="18" xfId="0" applyNumberFormat="1" applyFont="1" applyFill="1" applyBorder="1" applyAlignment="1">
      <alignment horizontal="center" vertical="center"/>
    </xf>
    <xf numFmtId="0" fontId="3" fillId="6" borderId="24" xfId="0" applyFont="1" applyFill="1" applyBorder="1" applyAlignment="1">
      <alignment horizontal="center" vertical="center"/>
    </xf>
    <xf numFmtId="0" fontId="4" fillId="6" borderId="26" xfId="0" applyFont="1" applyFill="1" applyBorder="1" applyAlignment="1">
      <alignment horizontal="right" vertical="center"/>
    </xf>
    <xf numFmtId="2" fontId="7" fillId="6" borderId="26" xfId="0" applyNumberFormat="1" applyFont="1" applyFill="1" applyBorder="1" applyAlignment="1">
      <alignment horizontal="center" vertical="center" wrapText="1"/>
    </xf>
    <xf numFmtId="4" fontId="7" fillId="6" borderId="26" xfId="0" applyNumberFormat="1" applyFont="1" applyFill="1" applyBorder="1" applyAlignment="1">
      <alignment horizontal="center" vertical="center" wrapText="1"/>
    </xf>
    <xf numFmtId="4" fontId="7" fillId="6" borderId="25" xfId="0" applyNumberFormat="1" applyFont="1" applyFill="1" applyBorder="1" applyAlignment="1">
      <alignment horizontal="center" vertical="center"/>
    </xf>
    <xf numFmtId="4" fontId="7" fillId="6" borderId="18" xfId="0" applyNumberFormat="1" applyFont="1" applyFill="1" applyBorder="1" applyAlignment="1">
      <alignment horizontal="center" vertical="center"/>
    </xf>
    <xf numFmtId="4" fontId="7" fillId="6" borderId="24" xfId="0" applyNumberFormat="1" applyFont="1" applyFill="1" applyBorder="1" applyAlignment="1">
      <alignment horizontal="center" vertical="center"/>
    </xf>
    <xf numFmtId="0" fontId="7" fillId="6" borderId="26" xfId="0" applyFont="1" applyFill="1" applyBorder="1" applyAlignment="1">
      <alignment horizontal="center" vertical="center"/>
    </xf>
    <xf numFmtId="0" fontId="15" fillId="6" borderId="25" xfId="0" applyFont="1" applyFill="1" applyBorder="1" applyAlignment="1">
      <alignment vertical="center" wrapText="1"/>
    </xf>
    <xf numFmtId="0" fontId="15" fillId="6" borderId="18" xfId="0" applyFont="1" applyFill="1" applyBorder="1" applyAlignment="1">
      <alignment vertical="center" wrapText="1"/>
    </xf>
    <xf numFmtId="0" fontId="15" fillId="6" borderId="24" xfId="0" applyFont="1" applyFill="1" applyBorder="1" applyAlignment="1">
      <alignment vertical="center" wrapText="1"/>
    </xf>
    <xf numFmtId="0" fontId="5" fillId="6" borderId="26" xfId="0" applyFont="1" applyFill="1" applyBorder="1" applyAlignment="1">
      <alignment horizontal="right" vertical="center" wrapText="1"/>
    </xf>
    <xf numFmtId="0" fontId="3" fillId="3" borderId="11" xfId="0" applyFont="1" applyFill="1" applyBorder="1"/>
    <xf numFmtId="0" fontId="3" fillId="3" borderId="20" xfId="0" applyFont="1" applyFill="1" applyBorder="1"/>
    <xf numFmtId="0" fontId="5" fillId="3" borderId="41" xfId="0" applyFont="1" applyFill="1" applyBorder="1" applyAlignment="1">
      <alignment horizontal="center" vertical="center"/>
    </xf>
    <xf numFmtId="0" fontId="5" fillId="3" borderId="39" xfId="0" applyFont="1" applyFill="1" applyBorder="1" applyAlignment="1">
      <alignment horizontal="center" vertical="center"/>
    </xf>
    <xf numFmtId="0" fontId="5" fillId="3" borderId="48" xfId="0" applyFont="1" applyFill="1" applyBorder="1" applyAlignment="1">
      <alignment horizontal="center" vertical="center"/>
    </xf>
    <xf numFmtId="0" fontId="5" fillId="3" borderId="26" xfId="0" applyFont="1" applyFill="1" applyBorder="1" applyAlignment="1">
      <alignment horizontal="center" vertical="center" wrapText="1"/>
    </xf>
    <xf numFmtId="0" fontId="5" fillId="3" borderId="42" xfId="0" applyFont="1" applyFill="1" applyBorder="1" applyAlignment="1">
      <alignment horizontal="center" vertical="center"/>
    </xf>
    <xf numFmtId="0" fontId="5" fillId="3" borderId="40" xfId="0" applyFont="1" applyFill="1" applyBorder="1" applyAlignment="1">
      <alignment horizontal="center" vertical="center"/>
    </xf>
    <xf numFmtId="0" fontId="5" fillId="3" borderId="61" xfId="0" applyFont="1" applyFill="1" applyBorder="1" applyAlignment="1">
      <alignment horizontal="center" vertical="center"/>
    </xf>
    <xf numFmtId="4" fontId="4" fillId="6" borderId="67" xfId="0" applyNumberFormat="1" applyFont="1" applyFill="1" applyBorder="1" applyAlignment="1">
      <alignment horizontal="center" vertical="center"/>
    </xf>
    <xf numFmtId="4" fontId="3" fillId="6" borderId="63" xfId="0" applyNumberFormat="1" applyFont="1" applyFill="1" applyBorder="1" applyAlignment="1">
      <alignment horizontal="center" vertical="center"/>
    </xf>
    <xf numFmtId="0" fontId="3" fillId="6" borderId="72" xfId="0" applyFont="1" applyFill="1" applyBorder="1" applyAlignment="1">
      <alignment horizontal="center" vertical="center"/>
    </xf>
    <xf numFmtId="4" fontId="7" fillId="6" borderId="68" xfId="0" applyNumberFormat="1" applyFont="1" applyFill="1" applyBorder="1" applyAlignment="1">
      <alignment horizontal="center" vertical="center"/>
    </xf>
    <xf numFmtId="4" fontId="7" fillId="6" borderId="2" xfId="0" applyNumberFormat="1" applyFont="1" applyFill="1" applyBorder="1" applyAlignment="1">
      <alignment horizontal="center" vertical="center"/>
    </xf>
    <xf numFmtId="4" fontId="7" fillId="6" borderId="6" xfId="0" applyNumberFormat="1" applyFont="1" applyFill="1" applyBorder="1" applyAlignment="1">
      <alignment horizontal="center" vertical="center"/>
    </xf>
    <xf numFmtId="0" fontId="15" fillId="6" borderId="68" xfId="0" applyFont="1" applyFill="1" applyBorder="1" applyAlignment="1">
      <alignment vertical="center" wrapText="1"/>
    </xf>
    <xf numFmtId="0" fontId="15" fillId="6" borderId="2" xfId="0" applyFont="1" applyFill="1" applyBorder="1" applyAlignment="1">
      <alignment vertical="center" wrapText="1"/>
    </xf>
    <xf numFmtId="0" fontId="15" fillId="6" borderId="6" xfId="0" applyFont="1" applyFill="1" applyBorder="1" applyAlignment="1">
      <alignment vertical="center" wrapText="1"/>
    </xf>
    <xf numFmtId="0" fontId="3" fillId="6" borderId="3" xfId="0" applyFont="1" applyFill="1" applyBorder="1"/>
    <xf numFmtId="0" fontId="3" fillId="6" borderId="4" xfId="0" applyFont="1" applyFill="1" applyBorder="1"/>
    <xf numFmtId="0" fontId="3" fillId="6" borderId="5" xfId="0" applyFont="1" applyFill="1" applyBorder="1"/>
    <xf numFmtId="0" fontId="4" fillId="6" borderId="26" xfId="0" applyFont="1" applyFill="1" applyBorder="1" applyAlignment="1">
      <alignment vertical="center" wrapText="1"/>
    </xf>
    <xf numFmtId="0" fontId="2" fillId="0" borderId="0" xfId="0" applyFont="1" applyAlignment="1">
      <alignment vertical="center" wrapText="1"/>
    </xf>
    <xf numFmtId="0" fontId="5" fillId="6" borderId="47" xfId="0" applyFont="1" applyFill="1" applyBorder="1" applyAlignment="1">
      <alignment horizontal="center" vertical="center"/>
    </xf>
    <xf numFmtId="0" fontId="16" fillId="0" borderId="0" xfId="0" applyFont="1" applyAlignment="1">
      <alignment vertical="center" wrapText="1"/>
    </xf>
    <xf numFmtId="0" fontId="7" fillId="0" borderId="18" xfId="0" applyFont="1" applyBorder="1" applyAlignment="1">
      <alignment horizontal="right" vertical="center"/>
    </xf>
    <xf numFmtId="0" fontId="3" fillId="2" borderId="18" xfId="0" applyFont="1" applyFill="1" applyBorder="1" applyAlignment="1">
      <alignment horizontal="right" vertical="center"/>
    </xf>
    <xf numFmtId="0" fontId="3" fillId="0" borderId="81" xfId="0" applyFont="1" applyBorder="1" applyAlignment="1">
      <alignment horizontal="center" vertical="center"/>
    </xf>
    <xf numFmtId="0" fontId="3" fillId="0" borderId="60" xfId="0" applyFont="1" applyBorder="1" applyAlignment="1">
      <alignment horizontal="left" vertical="center"/>
    </xf>
    <xf numFmtId="14" fontId="3" fillId="0" borderId="60" xfId="0" applyNumberFormat="1" applyFont="1" applyBorder="1" applyAlignment="1">
      <alignment horizontal="center" vertical="center" wrapText="1"/>
    </xf>
    <xf numFmtId="4" fontId="3" fillId="0" borderId="85" xfId="0" applyNumberFormat="1" applyFont="1" applyBorder="1" applyAlignment="1">
      <alignment horizontal="center" vertical="center"/>
    </xf>
    <xf numFmtId="0" fontId="3" fillId="0" borderId="85" xfId="0" applyFont="1" applyBorder="1" applyAlignment="1">
      <alignment horizontal="center" vertical="center"/>
    </xf>
    <xf numFmtId="0" fontId="3" fillId="0" borderId="77" xfId="0" applyFont="1" applyBorder="1" applyAlignment="1">
      <alignment horizontal="right" vertical="center"/>
    </xf>
    <xf numFmtId="0" fontId="7" fillId="0" borderId="54" xfId="0" applyFont="1" applyBorder="1" applyAlignment="1">
      <alignment horizontal="right" vertical="center"/>
    </xf>
    <xf numFmtId="0" fontId="3" fillId="2" borderId="56" xfId="0" applyFont="1" applyFill="1" applyBorder="1" applyAlignment="1">
      <alignment horizontal="right" vertical="center"/>
    </xf>
    <xf numFmtId="0" fontId="5" fillId="6" borderId="80" xfId="0" applyFont="1" applyFill="1" applyBorder="1" applyAlignment="1">
      <alignment horizontal="center" vertical="center"/>
    </xf>
    <xf numFmtId="0" fontId="5" fillId="6" borderId="79" xfId="0" applyFont="1" applyFill="1" applyBorder="1" applyAlignment="1">
      <alignment horizontal="center" vertical="center"/>
    </xf>
    <xf numFmtId="4" fontId="4" fillId="6" borderId="23" xfId="0" applyNumberFormat="1" applyFont="1" applyFill="1" applyBorder="1" applyAlignment="1">
      <alignment horizontal="center" vertical="center"/>
    </xf>
    <xf numFmtId="4" fontId="3" fillId="6" borderId="16" xfId="0" applyNumberFormat="1" applyFont="1" applyFill="1" applyBorder="1" applyAlignment="1">
      <alignment horizontal="center" vertical="center"/>
    </xf>
    <xf numFmtId="0" fontId="3" fillId="6" borderId="22" xfId="0" applyFont="1" applyFill="1" applyBorder="1" applyAlignment="1">
      <alignment horizontal="center" vertical="center"/>
    </xf>
    <xf numFmtId="4" fontId="7" fillId="6" borderId="13" xfId="0" applyNumberFormat="1" applyFont="1" applyFill="1" applyBorder="1" applyAlignment="1">
      <alignment horizontal="center" vertical="center"/>
    </xf>
    <xf numFmtId="4" fontId="7" fillId="6" borderId="9" xfId="0" applyNumberFormat="1" applyFont="1" applyFill="1" applyBorder="1" applyAlignment="1">
      <alignment horizontal="center" vertical="center"/>
    </xf>
    <xf numFmtId="4" fontId="7" fillId="6" borderId="12" xfId="0" applyNumberFormat="1" applyFont="1" applyFill="1" applyBorder="1" applyAlignment="1">
      <alignment horizontal="center" vertical="center"/>
    </xf>
    <xf numFmtId="0" fontId="15" fillId="6" borderId="13" xfId="0" applyFont="1" applyFill="1" applyBorder="1" applyAlignment="1">
      <alignment vertical="center" wrapText="1"/>
    </xf>
    <xf numFmtId="0" fontId="15" fillId="6" borderId="9" xfId="0" applyFont="1" applyFill="1" applyBorder="1" applyAlignment="1">
      <alignment vertical="center" wrapText="1"/>
    </xf>
    <xf numFmtId="0" fontId="15" fillId="6" borderId="12" xfId="0" applyFont="1" applyFill="1" applyBorder="1" applyAlignment="1">
      <alignment vertical="center" wrapText="1"/>
    </xf>
    <xf numFmtId="0" fontId="3" fillId="6" borderId="38" xfId="0" applyFont="1" applyFill="1" applyBorder="1"/>
    <xf numFmtId="0" fontId="3" fillId="6" borderId="15" xfId="0" applyFont="1" applyFill="1" applyBorder="1"/>
    <xf numFmtId="0" fontId="3" fillId="6" borderId="10" xfId="0" applyFont="1" applyFill="1" applyBorder="1"/>
    <xf numFmtId="0" fontId="4" fillId="6" borderId="37" xfId="0" applyFont="1" applyFill="1" applyBorder="1" applyAlignment="1">
      <alignment vertical="center" wrapText="1"/>
    </xf>
    <xf numFmtId="0" fontId="3" fillId="0" borderId="24" xfId="0" applyFont="1" applyBorder="1" applyAlignment="1" applyProtection="1">
      <alignment horizontal="justify" vertical="center"/>
      <protection locked="0"/>
    </xf>
    <xf numFmtId="0" fontId="5" fillId="6" borderId="7" xfId="0" applyFont="1" applyFill="1" applyBorder="1" applyAlignment="1">
      <alignment horizontal="right" vertical="center" wrapText="1"/>
    </xf>
    <xf numFmtId="0" fontId="4" fillId="3" borderId="8" xfId="0" applyFont="1" applyFill="1" applyBorder="1" applyAlignment="1">
      <alignment vertical="center" wrapText="1"/>
    </xf>
    <xf numFmtId="0" fontId="0" fillId="0" borderId="18" xfId="0" applyBorder="1" applyAlignment="1">
      <alignment horizontal="center" vertical="center" wrapText="1"/>
    </xf>
    <xf numFmtId="0" fontId="0" fillId="0" borderId="18" xfId="0" applyBorder="1" applyAlignment="1">
      <alignment wrapText="1"/>
    </xf>
    <xf numFmtId="0" fontId="0" fillId="0" borderId="18" xfId="0" applyBorder="1"/>
    <xf numFmtId="0" fontId="8" fillId="0" borderId="18" xfId="0" applyFont="1" applyBorder="1" applyAlignment="1">
      <alignment horizontal="center" vertical="center"/>
    </xf>
    <xf numFmtId="0" fontId="9" fillId="0" borderId="18" xfId="0" applyFont="1" applyBorder="1" applyAlignment="1">
      <alignment horizontal="center" vertical="center"/>
    </xf>
    <xf numFmtId="0" fontId="9" fillId="0" borderId="18" xfId="0" applyFont="1" applyBorder="1"/>
    <xf numFmtId="0" fontId="8" fillId="0" borderId="18" xfId="0" applyFont="1" applyBorder="1" applyAlignment="1">
      <alignment horizontal="center" vertical="center" wrapText="1"/>
    </xf>
    <xf numFmtId="4" fontId="3" fillId="0" borderId="83" xfId="0" applyNumberFormat="1" applyFont="1" applyBorder="1" applyAlignment="1">
      <alignment horizontal="center" vertical="center"/>
    </xf>
    <xf numFmtId="0" fontId="3" fillId="0" borderId="83" xfId="0" applyFont="1" applyBorder="1" applyAlignment="1">
      <alignment horizontal="center" vertical="center"/>
    </xf>
    <xf numFmtId="0" fontId="3" fillId="0" borderId="76" xfId="0" applyFont="1" applyBorder="1" applyAlignment="1">
      <alignment horizontal="right" vertical="center"/>
    </xf>
    <xf numFmtId="0" fontId="3" fillId="0" borderId="18" xfId="0" applyFont="1" applyBorder="1" applyAlignment="1">
      <alignment wrapText="1"/>
    </xf>
    <xf numFmtId="14" fontId="7" fillId="0" borderId="20" xfId="0" applyNumberFormat="1" applyFont="1" applyBorder="1" applyAlignment="1" applyProtection="1">
      <alignment horizontal="center" vertical="center" wrapText="1"/>
      <protection locked="0"/>
    </xf>
    <xf numFmtId="14" fontId="7" fillId="0" borderId="83" xfId="0" applyNumberFormat="1" applyFont="1" applyBorder="1" applyAlignment="1" applyProtection="1">
      <alignment horizontal="center" vertical="center" wrapText="1"/>
      <protection locked="0"/>
    </xf>
    <xf numFmtId="0" fontId="5" fillId="0" borderId="37" xfId="0" applyFont="1" applyBorder="1" applyAlignment="1">
      <alignment horizontal="center" vertical="center" wrapText="1"/>
    </xf>
    <xf numFmtId="0" fontId="5" fillId="5" borderId="37" xfId="0" applyFont="1" applyFill="1" applyBorder="1" applyAlignment="1">
      <alignment horizontal="center" vertical="center" wrapText="1"/>
    </xf>
    <xf numFmtId="0" fontId="16" fillId="0" borderId="0" xfId="0" applyFont="1" applyAlignment="1">
      <alignment horizontal="center" vertical="center" wrapText="1"/>
    </xf>
    <xf numFmtId="0" fontId="5" fillId="6" borderId="55" xfId="0" applyFont="1" applyFill="1" applyBorder="1" applyAlignment="1">
      <alignment horizontal="center" vertical="center" wrapText="1"/>
    </xf>
    <xf numFmtId="0" fontId="5" fillId="6" borderId="56" xfId="0" applyFont="1" applyFill="1" applyBorder="1" applyAlignment="1">
      <alignment horizontal="center" vertical="center" wrapText="1"/>
    </xf>
    <xf numFmtId="0" fontId="16" fillId="0" borderId="88" xfId="0" applyFont="1" applyBorder="1" applyAlignment="1">
      <alignment horizontal="center" vertical="center" wrapText="1"/>
    </xf>
    <xf numFmtId="0" fontId="16" fillId="0" borderId="89"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8" xfId="0" applyFont="1" applyBorder="1" applyAlignment="1">
      <alignment wrapText="1"/>
    </xf>
    <xf numFmtId="0" fontId="16" fillId="0" borderId="0" xfId="0" applyFont="1" applyAlignment="1">
      <alignment horizontal="left" vertical="center" wrapText="1"/>
    </xf>
    <xf numFmtId="0" fontId="7" fillId="0" borderId="50" xfId="0" applyFont="1" applyBorder="1" applyAlignment="1">
      <alignment horizontal="center" vertical="center" wrapText="1"/>
    </xf>
    <xf numFmtId="0" fontId="4" fillId="3" borderId="26" xfId="0" applyFont="1" applyFill="1" applyBorder="1" applyAlignment="1">
      <alignment horizontal="center" vertical="center" wrapText="1"/>
    </xf>
    <xf numFmtId="0" fontId="6" fillId="0" borderId="23" xfId="0" applyFont="1" applyBorder="1" applyAlignment="1">
      <alignment horizontal="center" vertical="center"/>
    </xf>
    <xf numFmtId="0" fontId="3" fillId="0" borderId="16" xfId="0" applyFont="1" applyBorder="1" applyAlignment="1">
      <alignment horizontal="center"/>
    </xf>
    <xf numFmtId="0" fontId="3" fillId="0" borderId="22" xfId="0" applyFont="1" applyBorder="1" applyAlignment="1">
      <alignment horizontal="center"/>
    </xf>
    <xf numFmtId="0" fontId="3" fillId="0" borderId="29" xfId="0" applyFont="1" applyBorder="1" applyAlignment="1">
      <alignment horizontal="center"/>
    </xf>
    <xf numFmtId="0" fontId="3" fillId="0" borderId="34" xfId="0" applyFont="1" applyBorder="1" applyAlignment="1">
      <alignment horizontal="center"/>
    </xf>
    <xf numFmtId="0" fontId="3" fillId="0" borderId="33" xfId="0" applyFont="1" applyBorder="1" applyAlignment="1">
      <alignment horizontal="center"/>
    </xf>
    <xf numFmtId="0" fontId="5" fillId="6" borderId="98" xfId="0" applyFont="1" applyFill="1" applyBorder="1" applyAlignment="1">
      <alignment horizontal="center" vertical="center"/>
    </xf>
    <xf numFmtId="0" fontId="5" fillId="6" borderId="57" xfId="0" applyFont="1" applyFill="1" applyBorder="1" applyAlignment="1">
      <alignment horizontal="center" vertical="center"/>
    </xf>
    <xf numFmtId="0" fontId="5" fillId="6" borderId="99" xfId="0" applyFont="1" applyFill="1" applyBorder="1" applyAlignment="1">
      <alignment horizontal="center" vertical="center"/>
    </xf>
    <xf numFmtId="0" fontId="4" fillId="0" borderId="0" xfId="0" applyFont="1" applyAlignment="1">
      <alignment vertical="center"/>
    </xf>
    <xf numFmtId="0" fontId="3" fillId="0" borderId="0" xfId="0" applyFont="1" applyAlignment="1">
      <alignment wrapText="1"/>
    </xf>
    <xf numFmtId="0" fontId="0" fillId="0" borderId="18" xfId="0" applyBorder="1" applyAlignment="1">
      <alignment horizontal="left" vertical="center" wrapText="1"/>
    </xf>
    <xf numFmtId="0" fontId="7" fillId="0" borderId="94" xfId="0" applyFont="1" applyBorder="1" applyAlignment="1">
      <alignment vertical="center" wrapText="1"/>
    </xf>
    <xf numFmtId="0" fontId="16" fillId="0" borderId="18" xfId="0" applyFont="1" applyBorder="1"/>
    <xf numFmtId="0" fontId="18" fillId="4" borderId="26" xfId="0" applyFont="1" applyFill="1" applyBorder="1" applyAlignment="1">
      <alignment horizontal="center" vertical="center" wrapText="1"/>
    </xf>
    <xf numFmtId="0" fontId="18" fillId="0" borderId="37" xfId="0" applyFont="1" applyBorder="1" applyAlignment="1">
      <alignment horizontal="center" vertical="center" wrapText="1"/>
    </xf>
    <xf numFmtId="0" fontId="18" fillId="0" borderId="38" xfId="0" applyFont="1" applyBorder="1" applyAlignment="1">
      <alignment horizontal="center" vertical="center"/>
    </xf>
    <xf numFmtId="0" fontId="18" fillId="0" borderId="15" xfId="0" applyFont="1" applyBorder="1" applyAlignment="1">
      <alignment horizontal="center"/>
    </xf>
    <xf numFmtId="0" fontId="18" fillId="0" borderId="10" xfId="0" applyFont="1" applyBorder="1" applyAlignment="1">
      <alignment horizontal="center"/>
    </xf>
    <xf numFmtId="14" fontId="18" fillId="0" borderId="90" xfId="0" applyNumberFormat="1" applyFont="1" applyBorder="1" applyAlignment="1">
      <alignment horizontal="center" vertical="center" wrapText="1"/>
    </xf>
    <xf numFmtId="0" fontId="18" fillId="0" borderId="51" xfId="0" applyFont="1" applyBorder="1" applyAlignment="1">
      <alignment horizontal="left" vertical="center"/>
    </xf>
    <xf numFmtId="0" fontId="17" fillId="0" borderId="52" xfId="0" applyFont="1" applyBorder="1" applyAlignment="1">
      <alignment horizontal="left" vertical="center" wrapText="1"/>
    </xf>
    <xf numFmtId="0" fontId="18" fillId="0" borderId="18" xfId="0" applyFont="1" applyBorder="1" applyAlignment="1">
      <alignment horizontal="left" vertical="center"/>
    </xf>
    <xf numFmtId="0" fontId="17" fillId="0" borderId="54" xfId="0" applyFont="1" applyBorder="1" applyAlignment="1">
      <alignment horizontal="left" vertical="center" wrapText="1"/>
    </xf>
    <xf numFmtId="0" fontId="18" fillId="0" borderId="47" xfId="0" applyFont="1" applyBorder="1" applyAlignment="1">
      <alignment horizontal="left" vertical="center"/>
    </xf>
    <xf numFmtId="0" fontId="17" fillId="0" borderId="56" xfId="0" applyFont="1" applyBorder="1" applyAlignment="1">
      <alignment horizontal="left" vertical="center" wrapText="1"/>
    </xf>
    <xf numFmtId="0" fontId="18" fillId="0" borderId="18" xfId="0" applyFont="1" applyBorder="1" applyAlignment="1">
      <alignment horizontal="left" vertical="center" wrapText="1"/>
    </xf>
    <xf numFmtId="0" fontId="18" fillId="0" borderId="47" xfId="0" applyFont="1" applyBorder="1" applyAlignment="1">
      <alignment horizontal="left" vertical="center" wrapText="1"/>
    </xf>
    <xf numFmtId="0" fontId="4" fillId="5" borderId="30" xfId="0" applyFont="1" applyFill="1" applyBorder="1" applyAlignment="1">
      <alignment horizontal="center" vertical="center" wrapText="1"/>
    </xf>
    <xf numFmtId="0" fontId="4" fillId="5" borderId="31" xfId="0" applyFont="1" applyFill="1" applyBorder="1" applyAlignment="1">
      <alignment horizontal="center" vertical="center" wrapText="1"/>
    </xf>
    <xf numFmtId="0" fontId="3" fillId="0" borderId="75" xfId="0" applyFont="1" applyBorder="1" applyAlignment="1">
      <alignment horizontal="center" vertical="center" wrapText="1"/>
    </xf>
    <xf numFmtId="0" fontId="3" fillId="0" borderId="76" xfId="0" applyFont="1" applyBorder="1" applyAlignment="1">
      <alignment horizontal="center" vertical="center" wrapText="1"/>
    </xf>
    <xf numFmtId="0" fontId="4" fillId="4" borderId="18" xfId="0" applyFont="1" applyFill="1" applyBorder="1" applyAlignment="1">
      <alignment horizontal="center" vertical="center" wrapText="1"/>
    </xf>
    <xf numFmtId="0" fontId="4" fillId="0" borderId="50" xfId="0" applyFont="1" applyBorder="1" applyAlignment="1">
      <alignment horizontal="left" vertical="center" wrapText="1"/>
    </xf>
    <xf numFmtId="0" fontId="4" fillId="0" borderId="51" xfId="0" applyFont="1" applyBorder="1" applyAlignment="1">
      <alignment horizontal="left" vertical="center" wrapText="1"/>
    </xf>
    <xf numFmtId="0" fontId="18" fillId="0" borderId="51" xfId="0" applyFont="1" applyBorder="1" applyAlignment="1">
      <alignment horizontal="left" vertical="center" wrapText="1"/>
    </xf>
    <xf numFmtId="0" fontId="3" fillId="5" borderId="7"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8" xfId="0" applyFont="1" applyFill="1" applyBorder="1" applyAlignment="1">
      <alignment horizontal="left" vertical="center" wrapText="1"/>
    </xf>
    <xf numFmtId="0" fontId="3" fillId="0" borderId="7" xfId="0" applyFont="1" applyBorder="1" applyAlignment="1">
      <alignment horizontal="left" vertical="center" wrapText="1"/>
    </xf>
    <xf numFmtId="0" fontId="3" fillId="0" borderId="27" xfId="0" applyFont="1" applyBorder="1" applyAlignment="1">
      <alignment horizontal="left" vertical="center" wrapText="1"/>
    </xf>
    <xf numFmtId="0" fontId="3" fillId="0" borderId="28" xfId="0" applyFont="1" applyBorder="1" applyAlignment="1">
      <alignment horizontal="left" vertical="center" wrapText="1"/>
    </xf>
    <xf numFmtId="0" fontId="4" fillId="0" borderId="53" xfId="0" applyFont="1" applyBorder="1" applyAlignment="1">
      <alignment horizontal="left" vertical="center"/>
    </xf>
    <xf numFmtId="0" fontId="4" fillId="0" borderId="18" xfId="0" applyFont="1" applyBorder="1" applyAlignment="1">
      <alignment horizontal="left" vertical="center"/>
    </xf>
    <xf numFmtId="0" fontId="4" fillId="0" borderId="55" xfId="0" applyFont="1" applyBorder="1" applyAlignment="1">
      <alignment horizontal="left" vertical="center"/>
    </xf>
    <xf numFmtId="0" fontId="4" fillId="0" borderId="47" xfId="0" applyFont="1" applyBorder="1" applyAlignment="1">
      <alignment horizontal="left" vertical="center"/>
    </xf>
    <xf numFmtId="0" fontId="4" fillId="7" borderId="7" xfId="0" applyFont="1" applyFill="1" applyBorder="1" applyAlignment="1">
      <alignment horizontal="left" vertical="center" wrapText="1"/>
    </xf>
    <xf numFmtId="0" fontId="4" fillId="7" borderId="27" xfId="0" applyFont="1" applyFill="1" applyBorder="1" applyAlignment="1">
      <alignment horizontal="left" vertical="center" wrapText="1"/>
    </xf>
    <xf numFmtId="0" fontId="4" fillId="7" borderId="28" xfId="0" applyFont="1" applyFill="1" applyBorder="1" applyAlignment="1">
      <alignment horizontal="left" vertical="center" wrapText="1"/>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4" fillId="5" borderId="18" xfId="0" applyFont="1" applyFill="1" applyBorder="1" applyAlignment="1">
      <alignment horizontal="center" vertical="center" wrapText="1"/>
    </xf>
    <xf numFmtId="0" fontId="4" fillId="5" borderId="43" xfId="0" applyFont="1" applyFill="1" applyBorder="1" applyAlignment="1">
      <alignment horizontal="center" vertical="center" wrapText="1"/>
    </xf>
    <xf numFmtId="0" fontId="4" fillId="5" borderId="44" xfId="0" applyFont="1" applyFill="1" applyBorder="1" applyAlignment="1">
      <alignment horizontal="center" vertical="center" wrapText="1"/>
    </xf>
    <xf numFmtId="0" fontId="4" fillId="5" borderId="95" xfId="0" applyFont="1" applyFill="1" applyBorder="1" applyAlignment="1">
      <alignment horizontal="center" vertical="center" wrapText="1"/>
    </xf>
    <xf numFmtId="0" fontId="4" fillId="5" borderId="103" xfId="0" applyFont="1" applyFill="1" applyBorder="1" applyAlignment="1">
      <alignment horizontal="center" vertical="center" wrapText="1"/>
    </xf>
    <xf numFmtId="0" fontId="5" fillId="6" borderId="62" xfId="0" applyFont="1" applyFill="1" applyBorder="1" applyAlignment="1">
      <alignment horizontal="center" vertical="center"/>
    </xf>
    <xf numFmtId="0" fontId="5" fillId="6" borderId="63" xfId="0" applyFont="1" applyFill="1" applyBorder="1" applyAlignment="1">
      <alignment horizontal="center" vertical="center"/>
    </xf>
    <xf numFmtId="0" fontId="5" fillId="6" borderId="64" xfId="0" applyFont="1" applyFill="1" applyBorder="1" applyAlignment="1">
      <alignment horizontal="center" vertical="center"/>
    </xf>
    <xf numFmtId="0" fontId="5" fillId="6" borderId="65"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66" xfId="0" applyFont="1" applyFill="1" applyBorder="1" applyAlignment="1">
      <alignment horizontal="center" vertical="center"/>
    </xf>
    <xf numFmtId="0" fontId="5" fillId="6" borderId="69" xfId="0" applyFont="1" applyFill="1" applyBorder="1" applyAlignment="1">
      <alignment horizontal="center" vertical="center"/>
    </xf>
    <xf numFmtId="0" fontId="5" fillId="6" borderId="70" xfId="0" applyFont="1" applyFill="1" applyBorder="1" applyAlignment="1">
      <alignment horizontal="center" vertical="center"/>
    </xf>
    <xf numFmtId="0" fontId="5" fillId="6" borderId="71" xfId="0" applyFont="1" applyFill="1" applyBorder="1" applyAlignment="1">
      <alignment horizontal="center" vertical="center"/>
    </xf>
    <xf numFmtId="0" fontId="5" fillId="6" borderId="58" xfId="0" applyFont="1" applyFill="1" applyBorder="1" applyAlignment="1">
      <alignment horizontal="center" vertical="center" wrapText="1"/>
    </xf>
    <xf numFmtId="0" fontId="5" fillId="6" borderId="59" xfId="0" applyFont="1" applyFill="1" applyBorder="1" applyAlignment="1">
      <alignment horizontal="center" vertical="center" wrapText="1"/>
    </xf>
    <xf numFmtId="0" fontId="3" fillId="6" borderId="35"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3" fillId="6" borderId="36"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28" xfId="0" applyFont="1" applyFill="1" applyBorder="1" applyAlignment="1">
      <alignment horizontal="center" vertical="center" wrapText="1"/>
    </xf>
    <xf numFmtId="0" fontId="5" fillId="6" borderId="95" xfId="0" applyFont="1" applyFill="1" applyBorder="1" applyAlignment="1">
      <alignment horizontal="center" vertical="center"/>
    </xf>
    <xf numFmtId="0" fontId="5" fillId="6" borderId="87" xfId="0" applyFont="1" applyFill="1" applyBorder="1" applyAlignment="1">
      <alignment horizontal="center" vertical="center"/>
    </xf>
    <xf numFmtId="0" fontId="5" fillId="5" borderId="96" xfId="0" applyFont="1" applyFill="1" applyBorder="1" applyAlignment="1">
      <alignment horizontal="center" vertical="center" wrapText="1"/>
    </xf>
    <xf numFmtId="0" fontId="5" fillId="5" borderId="46" xfId="0" applyFont="1" applyFill="1" applyBorder="1" applyAlignment="1">
      <alignment horizontal="center" vertical="center" wrapText="1"/>
    </xf>
    <xf numFmtId="0" fontId="5" fillId="3" borderId="91" xfId="0" applyFont="1" applyFill="1" applyBorder="1" applyAlignment="1">
      <alignment horizontal="center" vertical="center"/>
    </xf>
    <xf numFmtId="0" fontId="5" fillId="3" borderId="97" xfId="0" applyFont="1" applyFill="1" applyBorder="1" applyAlignment="1">
      <alignment horizontal="center" vertical="center"/>
    </xf>
    <xf numFmtId="0" fontId="7" fillId="4" borderId="7"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28"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4" fillId="7" borderId="27" xfId="0" applyFont="1" applyFill="1" applyBorder="1" applyAlignment="1">
      <alignment horizontal="center" vertical="center" wrapText="1"/>
    </xf>
    <xf numFmtId="0" fontId="4" fillId="7" borderId="28" xfId="0" applyFont="1" applyFill="1" applyBorder="1" applyAlignment="1">
      <alignment horizontal="center" vertical="center" wrapText="1"/>
    </xf>
    <xf numFmtId="0" fontId="7" fillId="0" borderId="24" xfId="0" applyFont="1" applyBorder="1" applyAlignment="1">
      <alignment horizontal="center" vertical="center" wrapText="1"/>
    </xf>
    <xf numFmtId="0" fontId="7" fillId="0" borderId="101" xfId="0" applyFont="1" applyBorder="1" applyAlignment="1">
      <alignment horizontal="center" vertical="center" wrapText="1"/>
    </xf>
    <xf numFmtId="0" fontId="7" fillId="0" borderId="102" xfId="0" applyFont="1" applyBorder="1" applyAlignment="1">
      <alignment horizontal="center" vertical="center" wrapText="1"/>
    </xf>
    <xf numFmtId="0" fontId="4" fillId="3" borderId="25" xfId="0" applyFont="1" applyFill="1" applyBorder="1" applyAlignment="1">
      <alignment horizontal="left" vertical="center" wrapText="1"/>
    </xf>
    <xf numFmtId="0" fontId="4" fillId="3" borderId="24" xfId="0" applyFont="1" applyFill="1" applyBorder="1" applyAlignment="1">
      <alignment horizontal="left" vertical="center" wrapText="1"/>
    </xf>
    <xf numFmtId="0" fontId="4" fillId="3" borderId="58" xfId="0" applyFont="1" applyFill="1" applyBorder="1" applyAlignment="1">
      <alignment horizontal="left" vertical="center" wrapText="1"/>
    </xf>
    <xf numFmtId="0" fontId="4" fillId="3" borderId="59" xfId="0" applyFont="1" applyFill="1" applyBorder="1" applyAlignment="1">
      <alignment horizontal="left" vertical="center" wrapText="1"/>
    </xf>
    <xf numFmtId="0" fontId="4" fillId="3" borderId="58"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00" xfId="0" applyFont="1" applyFill="1" applyBorder="1" applyAlignment="1">
      <alignment horizontal="center" vertical="center" wrapText="1"/>
    </xf>
    <xf numFmtId="0" fontId="7" fillId="0" borderId="92" xfId="0" applyFont="1" applyBorder="1" applyAlignment="1">
      <alignment horizontal="center" vertical="center" wrapText="1"/>
    </xf>
    <xf numFmtId="0" fontId="7" fillId="0" borderId="93" xfId="0" applyFont="1" applyBorder="1" applyAlignment="1">
      <alignment horizontal="center" vertical="center" wrapText="1"/>
    </xf>
    <xf numFmtId="0" fontId="5" fillId="5" borderId="46" xfId="0" applyFont="1" applyFill="1" applyBorder="1" applyAlignment="1">
      <alignment horizontal="center" vertical="center"/>
    </xf>
    <xf numFmtId="0" fontId="5" fillId="3" borderId="45" xfId="0" applyFont="1" applyFill="1" applyBorder="1" applyAlignment="1">
      <alignment horizontal="center" vertical="center"/>
    </xf>
    <xf numFmtId="0" fontId="5" fillId="3" borderId="46" xfId="0" applyFont="1" applyFill="1" applyBorder="1" applyAlignment="1">
      <alignment horizontal="center" vertical="center"/>
    </xf>
    <xf numFmtId="0" fontId="5" fillId="5" borderId="45" xfId="0" applyFont="1" applyFill="1" applyBorder="1" applyAlignment="1">
      <alignment horizontal="center" vertical="center" wrapText="1"/>
    </xf>
    <xf numFmtId="0" fontId="5" fillId="3" borderId="30" xfId="0" applyFont="1" applyFill="1" applyBorder="1" applyAlignment="1">
      <alignment horizontal="center" vertical="center"/>
    </xf>
    <xf numFmtId="0" fontId="5" fillId="3" borderId="32" xfId="0" applyFont="1" applyFill="1" applyBorder="1" applyAlignment="1">
      <alignment horizontal="center" vertical="center"/>
    </xf>
    <xf numFmtId="0" fontId="4" fillId="3" borderId="7"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18" fillId="0" borderId="43" xfId="0" applyFont="1" applyBorder="1" applyAlignment="1">
      <alignment horizontal="center" vertical="center" wrapText="1"/>
    </xf>
    <xf numFmtId="0" fontId="18" fillId="0" borderId="44" xfId="0" applyFont="1" applyBorder="1" applyAlignment="1">
      <alignment horizontal="center" vertical="center" wrapText="1"/>
    </xf>
    <xf numFmtId="0" fontId="7" fillId="0" borderId="86" xfId="0" applyFont="1" applyBorder="1" applyAlignment="1">
      <alignment horizontal="center" vertical="center" wrapText="1"/>
    </xf>
    <xf numFmtId="0" fontId="18" fillId="0" borderId="86" xfId="0" applyFont="1" applyBorder="1" applyAlignment="1">
      <alignment horizontal="center" vertical="center" wrapText="1"/>
    </xf>
    <xf numFmtId="0" fontId="18" fillId="0" borderId="93" xfId="0" applyFont="1" applyBorder="1" applyAlignment="1">
      <alignment horizontal="center" vertical="center" wrapText="1"/>
    </xf>
    <xf numFmtId="0" fontId="14" fillId="0" borderId="0" xfId="0" applyFont="1" applyAlignment="1">
      <alignment horizontal="left" wrapText="1"/>
    </xf>
    <xf numFmtId="0" fontId="5" fillId="5" borderId="49" xfId="0" applyFont="1" applyFill="1" applyBorder="1" applyAlignment="1">
      <alignment horizontal="center" vertical="center" wrapText="1"/>
    </xf>
    <xf numFmtId="0" fontId="5" fillId="5" borderId="45" xfId="0" applyFont="1" applyFill="1" applyBorder="1" applyAlignment="1">
      <alignment horizontal="center" vertical="center"/>
    </xf>
    <xf numFmtId="0" fontId="5" fillId="5" borderId="49" xfId="0" applyFont="1" applyFill="1" applyBorder="1" applyAlignment="1">
      <alignment horizontal="center" vertical="center"/>
    </xf>
    <xf numFmtId="0" fontId="5" fillId="5" borderId="30" xfId="0" applyFont="1" applyFill="1" applyBorder="1" applyAlignment="1">
      <alignment horizontal="center" vertical="center"/>
    </xf>
    <xf numFmtId="0" fontId="5" fillId="5" borderId="32" xfId="0" applyFont="1" applyFill="1" applyBorder="1" applyAlignment="1">
      <alignment horizontal="center" vertical="center"/>
    </xf>
    <xf numFmtId="0" fontId="5" fillId="3" borderId="30" xfId="0" applyFont="1" applyFill="1" applyBorder="1" applyAlignment="1">
      <alignment horizontal="left" vertical="center" wrapText="1"/>
    </xf>
    <xf numFmtId="0" fontId="5" fillId="3" borderId="32" xfId="0" applyFont="1" applyFill="1" applyBorder="1" applyAlignment="1">
      <alignment horizontal="left" vertical="center" wrapText="1"/>
    </xf>
    <xf numFmtId="0" fontId="18" fillId="4" borderId="30" xfId="0" applyFont="1" applyFill="1" applyBorder="1" applyAlignment="1">
      <alignment horizontal="left" vertical="center" wrapText="1"/>
    </xf>
    <xf numFmtId="0" fontId="18" fillId="4" borderId="32" xfId="0" applyFont="1" applyFill="1" applyBorder="1" applyAlignment="1">
      <alignment horizontal="left" vertical="center" wrapText="1"/>
    </xf>
    <xf numFmtId="0" fontId="3" fillId="0" borderId="58" xfId="0" applyFont="1" applyBorder="1" applyAlignment="1">
      <alignment horizontal="left" vertical="center" wrapText="1"/>
    </xf>
    <xf numFmtId="0" fontId="3" fillId="0" borderId="14" xfId="0" applyFont="1" applyBorder="1" applyAlignment="1">
      <alignment horizontal="left" vertical="center" wrapText="1"/>
    </xf>
    <xf numFmtId="0" fontId="3" fillId="0" borderId="59" xfId="0" applyFont="1" applyBorder="1" applyAlignment="1">
      <alignment horizontal="left" vertical="center" wrapText="1"/>
    </xf>
    <xf numFmtId="0" fontId="7" fillId="0" borderId="30" xfId="0" applyFont="1" applyBorder="1" applyAlignment="1">
      <alignment horizontal="left" vertical="center" wrapText="1"/>
    </xf>
    <xf numFmtId="0" fontId="7" fillId="0" borderId="32" xfId="0" applyFont="1" applyBorder="1" applyAlignment="1">
      <alignment horizontal="left" vertical="center" wrapText="1"/>
    </xf>
    <xf numFmtId="0" fontId="5" fillId="3" borderId="35" xfId="0" applyFont="1" applyFill="1" applyBorder="1" applyAlignment="1">
      <alignment horizontal="left" vertical="center" wrapText="1"/>
    </xf>
    <xf numFmtId="0" fontId="5" fillId="3" borderId="36" xfId="0" applyFont="1" applyFill="1" applyBorder="1" applyAlignment="1">
      <alignment horizontal="left" vertical="center" wrapText="1"/>
    </xf>
    <xf numFmtId="0" fontId="7" fillId="0" borderId="35" xfId="0" applyFont="1" applyBorder="1" applyAlignment="1">
      <alignment horizontal="left" vertical="center" wrapText="1"/>
    </xf>
    <xf numFmtId="0" fontId="7" fillId="0" borderId="36" xfId="0" applyFont="1" applyBorder="1" applyAlignment="1">
      <alignment horizontal="left" vertical="center" wrapText="1"/>
    </xf>
    <xf numFmtId="0" fontId="17" fillId="0" borderId="30"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32" xfId="0" applyFont="1" applyBorder="1" applyAlignment="1">
      <alignment horizontal="center" vertical="center" wrapText="1"/>
    </xf>
    <xf numFmtId="0" fontId="4" fillId="7" borderId="30" xfId="0" applyFont="1" applyFill="1" applyBorder="1" applyAlignment="1">
      <alignment horizontal="center" vertical="center" wrapText="1"/>
    </xf>
    <xf numFmtId="0" fontId="4" fillId="7" borderId="31" xfId="0" applyFont="1" applyFill="1" applyBorder="1" applyAlignment="1">
      <alignment horizontal="center" vertical="center" wrapText="1"/>
    </xf>
    <xf numFmtId="0" fontId="4" fillId="7" borderId="32" xfId="0" applyFont="1" applyFill="1" applyBorder="1" applyAlignment="1">
      <alignment horizontal="center" vertical="center" wrapText="1"/>
    </xf>
    <xf numFmtId="0" fontId="4" fillId="7" borderId="30" xfId="0" applyFont="1" applyFill="1" applyBorder="1" applyAlignment="1">
      <alignment horizontal="left" vertical="center" wrapText="1"/>
    </xf>
    <xf numFmtId="0" fontId="4" fillId="7" borderId="31" xfId="0" applyFont="1" applyFill="1" applyBorder="1" applyAlignment="1">
      <alignment horizontal="left" vertical="center" wrapText="1"/>
    </xf>
    <xf numFmtId="0" fontId="4" fillId="7" borderId="32" xfId="0" applyFont="1" applyFill="1" applyBorder="1" applyAlignment="1">
      <alignment horizontal="left" vertical="center" wrapText="1"/>
    </xf>
    <xf numFmtId="0" fontId="5" fillId="0" borderId="43"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44" xfId="0" applyFont="1" applyBorder="1" applyAlignment="1">
      <alignment horizontal="center" vertical="center" wrapText="1"/>
    </xf>
    <xf numFmtId="0" fontId="3" fillId="0" borderId="43" xfId="0" applyFont="1" applyBorder="1" applyAlignment="1">
      <alignment horizontal="center"/>
    </xf>
    <xf numFmtId="0" fontId="3" fillId="0" borderId="44" xfId="0" applyFont="1" applyBorder="1" applyAlignment="1">
      <alignment horizontal="center"/>
    </xf>
    <xf numFmtId="0" fontId="4" fillId="3" borderId="59" xfId="0" applyFont="1" applyFill="1" applyBorder="1" applyAlignment="1">
      <alignment horizontal="center" vertical="center" wrapText="1"/>
    </xf>
    <xf numFmtId="0" fontId="5" fillId="6" borderId="50" xfId="0" applyFont="1" applyFill="1" applyBorder="1" applyAlignment="1">
      <alignment horizontal="center" vertical="center"/>
    </xf>
    <xf numFmtId="0" fontId="5" fillId="6" borderId="51" xfId="0" applyFont="1" applyFill="1" applyBorder="1" applyAlignment="1">
      <alignment horizontal="center" vertical="center"/>
    </xf>
    <xf numFmtId="0" fontId="5" fillId="6" borderId="52" xfId="0" applyFont="1" applyFill="1" applyBorder="1" applyAlignment="1">
      <alignment horizontal="center" vertical="center"/>
    </xf>
    <xf numFmtId="0" fontId="5" fillId="6" borderId="53" xfId="0" applyFont="1" applyFill="1" applyBorder="1" applyAlignment="1">
      <alignment horizontal="center" vertical="center"/>
    </xf>
    <xf numFmtId="0" fontId="5" fillId="6" borderId="18" xfId="0" applyFont="1" applyFill="1" applyBorder="1" applyAlignment="1">
      <alignment horizontal="center" vertical="center"/>
    </xf>
    <xf numFmtId="0" fontId="5" fillId="6" borderId="54" xfId="0" applyFont="1" applyFill="1" applyBorder="1" applyAlignment="1">
      <alignment horizontal="center" vertical="center"/>
    </xf>
    <xf numFmtId="0" fontId="5" fillId="6" borderId="55" xfId="0" applyFont="1" applyFill="1" applyBorder="1" applyAlignment="1">
      <alignment horizontal="center" vertical="center"/>
    </xf>
    <xf numFmtId="0" fontId="5" fillId="6" borderId="47" xfId="0" applyFont="1" applyFill="1" applyBorder="1" applyAlignment="1">
      <alignment horizontal="center" vertical="center"/>
    </xf>
    <xf numFmtId="0" fontId="5" fillId="6" borderId="56" xfId="0" applyFont="1" applyFill="1" applyBorder="1" applyAlignment="1">
      <alignment horizontal="center" vertical="center"/>
    </xf>
    <xf numFmtId="0" fontId="4" fillId="3" borderId="30" xfId="0" applyFont="1" applyFill="1" applyBorder="1" applyAlignment="1">
      <alignment horizontal="left" vertical="center" wrapText="1"/>
    </xf>
    <xf numFmtId="0" fontId="4" fillId="3" borderId="32" xfId="0" applyFont="1" applyFill="1" applyBorder="1" applyAlignment="1">
      <alignment horizontal="left" vertical="center" wrapText="1"/>
    </xf>
    <xf numFmtId="0" fontId="4" fillId="3" borderId="30" xfId="0" applyFont="1" applyFill="1" applyBorder="1" applyAlignment="1">
      <alignment horizontal="left" vertical="top" wrapText="1"/>
    </xf>
    <xf numFmtId="0" fontId="4" fillId="3" borderId="32" xfId="0" applyFont="1" applyFill="1" applyBorder="1" applyAlignment="1">
      <alignment horizontal="left" vertical="top" wrapText="1"/>
    </xf>
    <xf numFmtId="0" fontId="18" fillId="0" borderId="30" xfId="0" applyFont="1" applyBorder="1" applyAlignment="1">
      <alignment horizontal="left" vertical="center" wrapText="1"/>
    </xf>
    <xf numFmtId="0" fontId="18" fillId="0" borderId="31" xfId="0" applyFont="1" applyBorder="1" applyAlignment="1">
      <alignment horizontal="left" vertical="center" wrapText="1"/>
    </xf>
    <xf numFmtId="0" fontId="18" fillId="0" borderId="32" xfId="0" applyFont="1" applyBorder="1" applyAlignment="1">
      <alignment horizontal="left" vertical="center" wrapText="1"/>
    </xf>
    <xf numFmtId="0" fontId="18" fillId="4" borderId="31" xfId="0" applyFont="1" applyFill="1" applyBorder="1" applyAlignment="1">
      <alignment horizontal="left" vertical="center" wrapText="1"/>
    </xf>
  </cellXfs>
  <cellStyles count="1">
    <cellStyle name="Normal" xfId="0" builtinId="0"/>
  </cellStyles>
  <dxfs count="50">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ont>
        <color rgb="FF9C0006"/>
      </font>
    </dxf>
    <dxf>
      <font>
        <color rgb="FF9C0006"/>
      </font>
    </dxf>
    <dxf>
      <font>
        <b val="0"/>
        <i val="0"/>
        <strike val="0"/>
        <condense val="0"/>
        <extend val="0"/>
        <outline val="0"/>
        <shadow val="0"/>
        <u val="none"/>
        <vertAlign val="baseline"/>
        <sz val="11"/>
        <color theme="1"/>
        <name val="Aral"/>
        <scheme val="none"/>
      </font>
      <numFmt numFmtId="164" formatCode="dd/mm/yyyy"/>
      <fill>
        <patternFill patternType="none">
          <fgColor indexed="64"/>
          <bgColor auto="1"/>
        </patternFill>
      </fill>
      <alignment horizontal="center" vertical="center" textRotation="0" wrapText="1" indent="0" justifyLastLine="0" shrinkToFit="0" readingOrder="0"/>
      <protection locked="0" hidden="0"/>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theme="1"/>
        <name val="Aral"/>
        <scheme val="none"/>
      </font>
      <fill>
        <patternFill patternType="none">
          <fgColor indexed="64"/>
          <bgColor auto="1"/>
        </patternFill>
      </fill>
      <alignment horizontal="center" vertical="center" textRotation="0" wrapText="1" indent="0" justifyLastLine="0" shrinkToFit="0" readingOrder="0"/>
      <protection locked="0" hidden="0"/>
    </dxf>
    <dxf>
      <border outline="0">
        <bottom style="medium">
          <color indexed="64"/>
        </bottom>
      </border>
    </dxf>
    <dxf>
      <font>
        <b/>
        <i val="0"/>
        <strike val="0"/>
        <condense val="0"/>
        <extend val="0"/>
        <outline val="0"/>
        <shadow val="0"/>
        <u val="none"/>
        <vertAlign val="baseline"/>
        <sz val="11"/>
        <color auto="1"/>
        <name val="Aral"/>
        <scheme val="none"/>
      </font>
      <fill>
        <patternFill patternType="solid">
          <fgColor indexed="64"/>
          <bgColor theme="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Aral"/>
        <scheme val="none"/>
      </font>
      <numFmt numFmtId="164" formatCode="dd/mm/yyyy"/>
      <fill>
        <patternFill patternType="none">
          <fgColor indexed="64"/>
          <bgColor auto="1"/>
        </patternFill>
      </fill>
      <alignment horizontal="center" vertical="center" textRotation="0" wrapText="1" indent="0" justifyLastLine="0" shrinkToFit="0" readingOrder="0"/>
      <border diagonalUp="0" diagonalDown="0">
        <left/>
        <right/>
        <top style="thin">
          <color theme="5" tint="0.59999389629810485"/>
        </top>
        <bottom style="thin">
          <color theme="5" tint="0.59999389629810485"/>
        </bottom>
        <vertical style="thin">
          <color theme="5" tint="0.59999389629810485"/>
        </vertical>
        <horizontal style="thin">
          <color theme="5" tint="0.59999389629810485"/>
        </horizontal>
      </border>
      <protection locked="0" hidden="0"/>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theme="1"/>
        <name val="Aral"/>
        <scheme val="none"/>
      </font>
      <fill>
        <patternFill patternType="none">
          <fgColor indexed="64"/>
          <bgColor auto="1"/>
        </patternFill>
      </fill>
      <alignment horizontal="center" vertical="center" textRotation="0" wrapText="1" indent="0" justifyLastLine="0" shrinkToFit="0" readingOrder="0"/>
      <protection locked="0" hidden="0"/>
    </dxf>
    <dxf>
      <border outline="0">
        <bottom style="medium">
          <color indexed="64"/>
        </bottom>
      </border>
    </dxf>
    <dxf>
      <font>
        <b/>
        <i val="0"/>
        <strike val="0"/>
        <condense val="0"/>
        <extend val="0"/>
        <outline val="0"/>
        <shadow val="0"/>
        <u val="none"/>
        <vertAlign val="baseline"/>
        <sz val="11"/>
        <color auto="1"/>
        <name val="Aral"/>
        <scheme val="none"/>
      </font>
      <fill>
        <patternFill patternType="solid">
          <fgColor indexed="64"/>
          <bgColor theme="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Aral"/>
        <scheme val="none"/>
      </font>
      <numFmt numFmtId="164" formatCode="dd/mm/yyyy"/>
      <fill>
        <patternFill patternType="none">
          <fgColor indexed="64"/>
          <bgColor auto="1"/>
        </patternFill>
      </fill>
      <alignment horizontal="center" vertical="center" textRotation="0" wrapText="1" indent="0" justifyLastLine="0" shrinkToFit="0" readingOrder="0"/>
      <protection locked="0" hidden="0"/>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theme="1"/>
        <name val="Aral"/>
        <scheme val="none"/>
      </font>
      <fill>
        <patternFill patternType="none">
          <fgColor indexed="64"/>
          <bgColor auto="1"/>
        </patternFill>
      </fill>
      <alignment horizontal="center" vertical="center"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auto="1"/>
        <name val="Ar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1"/>
        <color theme="1"/>
        <name val="Aral"/>
        <scheme val="none"/>
      </font>
      <numFmt numFmtId="164" formatCode="dd/mm/yyyy"/>
      <fill>
        <patternFill patternType="none">
          <fgColor indexed="64"/>
          <bgColor auto="1"/>
        </patternFill>
      </fill>
      <alignment horizontal="center" vertical="center" textRotation="0" wrapText="1" indent="0" justifyLastLine="0" shrinkToFit="0" readingOrder="0"/>
      <border diagonalUp="0" diagonalDown="0">
        <left/>
        <right/>
        <top style="thin">
          <color theme="5" tint="0.59999389629810485"/>
        </top>
        <bottom style="thin">
          <color theme="5" tint="0.59999389629810485"/>
        </bottom>
        <vertical style="thin">
          <color theme="5" tint="0.59999389629810485"/>
        </vertical>
        <horizontal style="thin">
          <color theme="5" tint="0.59999389629810485"/>
        </horizontal>
      </border>
      <protection locked="0" hidden="0"/>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theme="1"/>
        <name val="Aral"/>
        <scheme val="none"/>
      </font>
      <fill>
        <patternFill patternType="none">
          <fgColor indexed="64"/>
          <bgColor auto="1"/>
        </patternFill>
      </fill>
      <alignment horizontal="center" vertical="center"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auto="1"/>
        <name val="Aral"/>
        <scheme val="none"/>
      </font>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theme="1"/>
        <name val="Aral"/>
        <scheme val="none"/>
      </font>
      <numFmt numFmtId="164" formatCode="dd/mm/yyyy"/>
      <fill>
        <patternFill patternType="none">
          <fgColor indexed="64"/>
          <bgColor auto="1"/>
        </patternFill>
      </fill>
      <alignment horizontal="center" vertical="center" textRotation="0" wrapText="1" indent="0" justifyLastLine="0" shrinkToFit="0" readingOrder="0"/>
      <protection locked="0" hidden="0"/>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theme="1"/>
        <name val="Aral"/>
        <scheme val="none"/>
      </font>
      <fill>
        <patternFill patternType="none">
          <fgColor indexed="64"/>
          <bgColor auto="1"/>
        </patternFill>
      </fill>
      <alignment horizontal="center" vertical="center"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auto="1"/>
        <name val="Aral"/>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right/>
        <top/>
        <bottom/>
        <vertical/>
        <horizontal/>
      </border>
      <protection locked="1" hidden="0"/>
    </dxf>
    <dxf>
      <font>
        <b val="0"/>
        <i val="0"/>
        <strike val="0"/>
        <condense val="0"/>
        <extend val="0"/>
        <outline val="0"/>
        <shadow val="0"/>
        <u val="none"/>
        <vertAlign val="baseline"/>
        <sz val="11"/>
        <color theme="1"/>
        <name val="Aral"/>
        <scheme val="none"/>
      </font>
      <numFmt numFmtId="164" formatCode="dd/mm/yyyy"/>
      <fill>
        <patternFill patternType="none">
          <fgColor indexed="64"/>
          <bgColor auto="1"/>
        </patternFill>
      </fill>
      <alignment horizontal="center" vertical="center" textRotation="0" wrapText="1" indent="0" justifyLastLine="0" shrinkToFit="0" readingOrder="0"/>
      <border diagonalUp="0" diagonalDown="0">
        <left/>
        <right/>
        <top style="thin">
          <color theme="5" tint="0.59999389629810485"/>
        </top>
        <bottom style="thin">
          <color theme="5" tint="0.59999389629810485"/>
        </bottom>
        <vertical style="thin">
          <color theme="5" tint="0.59999389629810485"/>
        </vertical>
        <horizontal style="thin">
          <color theme="5" tint="0.59999389629810485"/>
        </horizontal>
      </border>
      <protection locked="0" hidden="0"/>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theme="1"/>
        <name val="Aral"/>
        <scheme val="none"/>
      </font>
      <fill>
        <patternFill patternType="none">
          <fgColor indexed="64"/>
          <bgColor auto="1"/>
        </patternFill>
      </fill>
      <alignment horizontal="center" vertical="center"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auto="1"/>
        <name val="Aral"/>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right/>
        <top/>
        <bottom/>
        <vertical/>
        <horizontal/>
      </border>
      <protection locked="1" hidden="0"/>
    </dxf>
    <dxf>
      <fill>
        <patternFill patternType="none">
          <bgColor auto="1"/>
        </patternFill>
      </fill>
    </dxf>
  </dxfs>
  <tableStyles count="1" defaultTableStyle="TableStyleMedium2" defaultPivotStyle="PivotStyleLight16">
    <tableStyle name="Estilo de tabla 1" pivot="0" count="1" xr9:uid="{00000000-0011-0000-FFFF-FFFF00000000}">
      <tableStyleElement type="wholeTable" dxfId="49"/>
    </tableStyle>
  </tableStyles>
  <colors>
    <mruColors>
      <color rgb="FFFFCCCC"/>
      <color rgb="FFFFCC99"/>
      <color rgb="FFFF9966"/>
      <color rgb="FFF880D0"/>
      <color rgb="FFED8FE0"/>
      <color rgb="FFFAA8E8"/>
      <color rgb="FFFF33CC"/>
      <color rgb="FFFBBBE3"/>
      <color rgb="FFFAB0DE"/>
      <color rgb="FFFDD5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319790</xdr:colOff>
      <xdr:row>0</xdr:row>
      <xdr:rowOff>35863</xdr:rowOff>
    </xdr:from>
    <xdr:to>
      <xdr:col>1</xdr:col>
      <xdr:colOff>1126720</xdr:colOff>
      <xdr:row>0</xdr:row>
      <xdr:rowOff>821228</xdr:rowOff>
    </xdr:to>
    <xdr:pic>
      <xdr:nvPicPr>
        <xdr:cNvPr id="2" name="Imagen 1" descr="Inicio - SuperSubsidio">
          <a:extLst>
            <a:ext uri="{FF2B5EF4-FFF2-40B4-BE49-F238E27FC236}">
              <a16:creationId xmlns:a16="http://schemas.microsoft.com/office/drawing/2014/main" id="{DEC96695-0CB7-459E-A68D-088E05DB6D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9790" y="35863"/>
          <a:ext cx="1682191" cy="7815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fechainicio" displayName="fechainicio" ref="D20:D49" totalsRowShown="0" headerRowDxfId="48" dataDxfId="46" headerRowBorderDxfId="47" tableBorderDxfId="45" totalsRowBorderDxfId="44">
  <tableColumns count="1">
    <tableColumn id="1" xr3:uid="{00000000-0010-0000-0000-000001000000}" name="Fecha Inicio_x000a_(DD/MM/AAAA)" dataDxfId="43"/>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fechafin" displayName="fechafin" ref="E20:E49" totalsRowShown="0" headerRowDxfId="42" dataDxfId="40" headerRowBorderDxfId="41" tableBorderDxfId="39" totalsRowBorderDxfId="38">
  <tableColumns count="1">
    <tableColumn id="1" xr3:uid="{00000000-0010-0000-0100-000001000000}" name="Fecha Final_x000a_(DD/MM/AAAA)" dataDxfId="37"/>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fechainicio6" displayName="fechainicio6" ref="D100:D129" totalsRowShown="0" headerRowDxfId="36" dataDxfId="34" headerRowBorderDxfId="35" tableBorderDxfId="33" totalsRowBorderDxfId="32">
  <tableColumns count="1">
    <tableColumn id="1" xr3:uid="{00000000-0010-0000-0200-000001000000}" name="Fecha Inicio_x000a_(DD/MM/AAAA)" dataDxfId="31"/>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fechafin7" displayName="fechafin7" ref="E100:E129" totalsRowShown="0" headerRowDxfId="30" dataDxfId="28" headerRowBorderDxfId="29" tableBorderDxfId="27" totalsRowBorderDxfId="26">
  <tableColumns count="1">
    <tableColumn id="1" xr3:uid="{00000000-0010-0000-0300-000001000000}" name="Fecha Final_x000a_(DD/MM/AAAA)" dataDxfId="25"/>
  </tableColumns>
  <tableStyleInfo name="TableStyleMedium2"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fechainicio10" displayName="fechainicio10" ref="D57:D86" totalsRowShown="0" headerRowDxfId="24" dataDxfId="22" headerRowBorderDxfId="23" tableBorderDxfId="21" totalsRowBorderDxfId="20">
  <tableColumns count="1">
    <tableColumn id="1" xr3:uid="{00000000-0010-0000-0400-000001000000}" name="Fecha Inicio_x000a_(DD/MM/AAAA)" dataDxfId="19"/>
  </tableColumns>
  <tableStyleInfo name="TableStyleMedium2"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fechafin11" displayName="fechafin11" ref="E57:E86" totalsRowShown="0" headerRowDxfId="18" dataDxfId="16" headerRowBorderDxfId="17" tableBorderDxfId="15" totalsRowBorderDxfId="14">
  <tableColumns count="1">
    <tableColumn id="1" xr3:uid="{00000000-0010-0000-0500-000001000000}" name="Fecha Final_x000a_(DD/MM/AAAA)" dataDxfId="13"/>
  </tableColumns>
  <tableStyleInfo name="TableStyleMedium2" showFirstColumn="0" showLastColumn="0" showRowStripes="0"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141"/>
  <sheetViews>
    <sheetView tabSelected="1" zoomScale="93" zoomScaleNormal="400" workbookViewId="0">
      <selection activeCell="J1" sqref="J1"/>
    </sheetView>
  </sheetViews>
  <sheetFormatPr baseColWidth="10" defaultColWidth="0" defaultRowHeight="12" zeroHeight="1"/>
  <cols>
    <col min="1" max="1" width="12.88671875" style="1" customWidth="1"/>
    <col min="2" max="2" width="28.109375" style="1" customWidth="1"/>
    <col min="3" max="3" width="24.33203125" style="1" customWidth="1"/>
    <col min="4" max="4" width="32.6640625" style="2" customWidth="1"/>
    <col min="5" max="5" width="44.33203125" style="2" customWidth="1"/>
    <col min="6" max="6" width="14.33203125" style="1" hidden="1" customWidth="1"/>
    <col min="7" max="7" width="7.33203125" style="1" hidden="1" customWidth="1"/>
    <col min="8" max="8" width="5" style="1" hidden="1" customWidth="1"/>
    <col min="9" max="9" width="5.33203125" style="1" hidden="1" customWidth="1"/>
    <col min="10" max="10" width="52" style="1" customWidth="1"/>
    <col min="11" max="11" width="14.88671875" style="1" customWidth="1"/>
    <col min="12" max="12" width="14.88671875" style="1" hidden="1"/>
    <col min="13" max="13" width="6.88671875" style="1" hidden="1"/>
    <col min="14" max="14" width="15.5546875" style="1" hidden="1"/>
    <col min="15" max="15" width="14.88671875" style="1" hidden="1"/>
    <col min="16" max="16382" width="11.5546875" style="1" hidden="1"/>
    <col min="16383" max="16383" width="5.88671875" style="1" hidden="1"/>
    <col min="16384" max="16384" width="3.44140625" style="1" hidden="1"/>
  </cols>
  <sheetData>
    <row r="1" spans="1:15" ht="78" customHeight="1" thickBot="1">
      <c r="A1" s="310"/>
      <c r="B1" s="311"/>
      <c r="C1" s="307" t="s">
        <v>158</v>
      </c>
      <c r="D1" s="308"/>
      <c r="E1" s="309"/>
      <c r="F1" s="66"/>
      <c r="G1" s="67"/>
      <c r="H1" s="67"/>
      <c r="I1" s="68"/>
      <c r="J1" s="157" t="s">
        <v>168</v>
      </c>
      <c r="M1" s="279"/>
      <c r="N1" s="279"/>
      <c r="O1" s="279"/>
    </row>
    <row r="2" spans="1:15" ht="93.6" customHeight="1" thickBot="1">
      <c r="A2" s="289" t="s">
        <v>59</v>
      </c>
      <c r="B2" s="290"/>
      <c r="C2" s="290"/>
      <c r="D2" s="290"/>
      <c r="E2" s="290"/>
      <c r="F2" s="290"/>
      <c r="G2" s="290"/>
      <c r="H2" s="290"/>
      <c r="I2" s="290"/>
      <c r="J2" s="291"/>
      <c r="K2" s="4"/>
      <c r="L2" s="4"/>
      <c r="M2" s="4"/>
      <c r="N2" s="4"/>
      <c r="O2" s="4"/>
    </row>
    <row r="3" spans="1:15" s="3" customFormat="1" ht="14.4" customHeight="1" thickBot="1">
      <c r="A3" s="251" t="s">
        <v>159</v>
      </c>
      <c r="B3" s="252"/>
      <c r="C3" s="252"/>
      <c r="D3" s="252"/>
      <c r="E3" s="252"/>
      <c r="F3" s="252"/>
      <c r="G3" s="252"/>
      <c r="H3" s="252"/>
      <c r="I3" s="252"/>
      <c r="J3" s="253"/>
      <c r="K3" s="5"/>
      <c r="L3" s="5"/>
      <c r="M3" s="5"/>
      <c r="N3" s="5"/>
      <c r="O3" s="5"/>
    </row>
    <row r="4" spans="1:15" s="3" customFormat="1" ht="42.6" customHeight="1" thickBot="1">
      <c r="A4" s="298" t="s">
        <v>60</v>
      </c>
      <c r="B4" s="299"/>
      <c r="C4" s="299"/>
      <c r="D4" s="299"/>
      <c r="E4" s="299"/>
      <c r="F4" s="299"/>
      <c r="G4" s="299"/>
      <c r="H4" s="299"/>
      <c r="I4" s="299"/>
      <c r="J4" s="300"/>
      <c r="K4" s="6"/>
      <c r="L4" s="6"/>
      <c r="M4" s="6"/>
      <c r="N4" s="6"/>
      <c r="O4" s="6"/>
    </row>
    <row r="5" spans="1:15" s="3" customFormat="1" ht="21.6" customHeight="1" thickBot="1">
      <c r="A5" s="301" t="s">
        <v>160</v>
      </c>
      <c r="B5" s="302"/>
      <c r="C5" s="302"/>
      <c r="D5" s="302"/>
      <c r="E5" s="302"/>
      <c r="F5" s="302"/>
      <c r="G5" s="302"/>
      <c r="H5" s="302"/>
      <c r="I5" s="302"/>
      <c r="J5" s="303"/>
      <c r="K5" s="7"/>
      <c r="L5" s="7"/>
      <c r="M5" s="7"/>
      <c r="N5" s="7"/>
      <c r="O5" s="7"/>
    </row>
    <row r="6" spans="1:15" ht="18" customHeight="1" thickBot="1">
      <c r="A6" s="304" t="s">
        <v>161</v>
      </c>
      <c r="B6" s="305"/>
      <c r="C6" s="305"/>
      <c r="D6" s="305"/>
      <c r="E6" s="305"/>
      <c r="F6" s="305"/>
      <c r="G6" s="305"/>
      <c r="H6" s="305"/>
      <c r="I6" s="305"/>
      <c r="J6" s="306"/>
      <c r="K6" s="7"/>
      <c r="L6" s="7"/>
      <c r="M6" s="7"/>
      <c r="N6" s="7"/>
      <c r="O6" s="7"/>
    </row>
    <row r="7" spans="1:15" ht="42" customHeight="1" thickBot="1">
      <c r="A7" s="285" t="s">
        <v>1</v>
      </c>
      <c r="B7" s="286"/>
      <c r="C7" s="287" t="s">
        <v>55</v>
      </c>
      <c r="D7" s="288"/>
      <c r="E7" s="25" t="s">
        <v>2</v>
      </c>
      <c r="F7" s="26"/>
      <c r="G7" s="27"/>
      <c r="H7" s="27"/>
      <c r="I7" s="28"/>
      <c r="J7" s="183" t="s">
        <v>56</v>
      </c>
      <c r="M7" s="8"/>
      <c r="N7" s="8"/>
      <c r="O7" s="8"/>
    </row>
    <row r="8" spans="1:15" ht="21.6" customHeight="1" thickBot="1">
      <c r="A8" s="215" t="s">
        <v>162</v>
      </c>
      <c r="B8" s="216"/>
      <c r="C8" s="216"/>
      <c r="D8" s="216"/>
      <c r="E8" s="216"/>
      <c r="F8" s="216"/>
      <c r="G8" s="216"/>
      <c r="H8" s="216"/>
      <c r="I8" s="216"/>
      <c r="J8" s="217"/>
      <c r="K8" s="7"/>
      <c r="L8" s="7"/>
      <c r="M8" s="7"/>
      <c r="N8" s="7"/>
      <c r="O8" s="7"/>
    </row>
    <row r="9" spans="1:15" ht="70.2" customHeight="1" thickBot="1">
      <c r="A9" s="285" t="s">
        <v>63</v>
      </c>
      <c r="B9" s="286"/>
      <c r="C9" s="292"/>
      <c r="D9" s="293"/>
      <c r="E9" s="25" t="s">
        <v>62</v>
      </c>
      <c r="F9" s="30"/>
      <c r="G9" s="29"/>
      <c r="H9" s="29"/>
      <c r="I9" s="31"/>
      <c r="J9" s="32" t="str">
        <f>IFERROR(VLOOKUP(C9,PERFIL!A1:C23,3,FALSE),"")</f>
        <v/>
      </c>
      <c r="M9" s="18"/>
      <c r="N9" s="18"/>
      <c r="O9" s="18"/>
    </row>
    <row r="10" spans="1:15" ht="77.400000000000006" customHeight="1" thickBot="1">
      <c r="A10" s="294" t="s">
        <v>64</v>
      </c>
      <c r="B10" s="295"/>
      <c r="C10" s="296" t="str">
        <f>IFERROR(VLOOKUP(C9,PERFIL!A1:E23,5,0),"")</f>
        <v/>
      </c>
      <c r="D10" s="297"/>
      <c r="E10" s="33" t="s">
        <v>65</v>
      </c>
      <c r="F10" s="34"/>
      <c r="G10" s="35"/>
      <c r="H10" s="35"/>
      <c r="I10" s="36"/>
      <c r="J10" s="37" t="str">
        <f>IFERROR(VLOOKUP(C9,PERFIL!A1:G23,7,0),"")</f>
        <v/>
      </c>
      <c r="M10" s="18" t="e">
        <f>VLOOKUP(C9,PERFIL!A1:I23,9,0)</f>
        <v>#N/A</v>
      </c>
      <c r="N10" s="18"/>
      <c r="O10" s="18"/>
    </row>
    <row r="11" spans="1:15" ht="21.6" customHeight="1" thickBot="1">
      <c r="A11" s="215" t="s">
        <v>163</v>
      </c>
      <c r="B11" s="216"/>
      <c r="C11" s="216"/>
      <c r="D11" s="216"/>
      <c r="E11" s="216"/>
      <c r="F11" s="216"/>
      <c r="G11" s="216"/>
      <c r="H11" s="216"/>
      <c r="I11" s="216"/>
      <c r="J11" s="217"/>
    </row>
    <row r="12" spans="1:15" ht="50.4" customHeight="1" thickBot="1">
      <c r="A12" s="322" t="s">
        <v>90</v>
      </c>
      <c r="B12" s="323"/>
      <c r="C12" s="326" t="s">
        <v>66</v>
      </c>
      <c r="D12" s="327"/>
      <c r="E12" s="327"/>
      <c r="F12" s="327"/>
      <c r="G12" s="327"/>
      <c r="H12" s="327"/>
      <c r="I12" s="327"/>
      <c r="J12" s="328"/>
    </row>
    <row r="13" spans="1:15" ht="58.2" customHeight="1" thickBot="1">
      <c r="A13" s="324" t="s">
        <v>9</v>
      </c>
      <c r="B13" s="325"/>
      <c r="C13" s="287" t="s">
        <v>91</v>
      </c>
      <c r="D13" s="329"/>
      <c r="E13" s="329"/>
      <c r="F13" s="329"/>
      <c r="G13" s="329"/>
      <c r="H13" s="329"/>
      <c r="I13" s="329"/>
      <c r="J13" s="288"/>
    </row>
    <row r="14" spans="1:15" ht="64.95" customHeight="1" thickBot="1">
      <c r="A14" s="272" t="s">
        <v>67</v>
      </c>
      <c r="B14" s="273"/>
      <c r="C14" s="272" t="s">
        <v>94</v>
      </c>
      <c r="D14" s="273"/>
      <c r="E14" s="168" t="s">
        <v>92</v>
      </c>
      <c r="F14" s="169" t="s">
        <v>10</v>
      </c>
      <c r="G14" s="170"/>
      <c r="H14" s="170"/>
      <c r="I14" s="171"/>
      <c r="J14" s="168" t="s">
        <v>11</v>
      </c>
    </row>
    <row r="15" spans="1:15" ht="43.95" customHeight="1" thickBot="1">
      <c r="A15" s="274" t="s">
        <v>10</v>
      </c>
      <c r="B15" s="275"/>
      <c r="C15" s="274" t="s">
        <v>10</v>
      </c>
      <c r="D15" s="275"/>
      <c r="E15" s="184" t="s">
        <v>10</v>
      </c>
      <c r="F15" s="185" t="s">
        <v>10</v>
      </c>
      <c r="G15" s="186"/>
      <c r="H15" s="186"/>
      <c r="I15" s="187"/>
      <c r="J15" s="184" t="s">
        <v>10</v>
      </c>
    </row>
    <row r="16" spans="1:15" ht="49.2" customHeight="1" thickBot="1">
      <c r="A16" s="261" t="s">
        <v>95</v>
      </c>
      <c r="B16" s="262"/>
      <c r="C16" s="262"/>
      <c r="D16" s="263"/>
      <c r="E16" s="259" t="s">
        <v>96</v>
      </c>
      <c r="F16" s="260"/>
      <c r="G16" s="257"/>
      <c r="H16" s="258"/>
      <c r="I16" s="259" t="s">
        <v>93</v>
      </c>
      <c r="J16" s="260" t="s">
        <v>12</v>
      </c>
    </row>
    <row r="17" spans="1:10" ht="43.2" customHeight="1" thickBot="1">
      <c r="A17" s="264" t="s">
        <v>13</v>
      </c>
      <c r="B17" s="276"/>
      <c r="C17" s="277" t="s">
        <v>10</v>
      </c>
      <c r="D17" s="278"/>
      <c r="E17" s="264" t="str">
        <f>IF(A17="NO APLICA","NO APLICA","")</f>
        <v>NO APLICA</v>
      </c>
      <c r="F17" s="265" t="s">
        <v>10</v>
      </c>
      <c r="G17" s="174"/>
      <c r="H17" s="172"/>
      <c r="I17" s="173"/>
      <c r="J17" s="188" t="s">
        <v>10</v>
      </c>
    </row>
    <row r="18" spans="1:10" ht="38.4" customHeight="1" thickBot="1">
      <c r="A18" s="251" t="s">
        <v>164</v>
      </c>
      <c r="B18" s="252"/>
      <c r="C18" s="252"/>
      <c r="D18" s="252"/>
      <c r="E18" s="252"/>
      <c r="F18" s="252"/>
      <c r="G18" s="252"/>
      <c r="H18" s="252"/>
      <c r="I18" s="252"/>
      <c r="J18" s="253"/>
    </row>
    <row r="19" spans="1:10" ht="14.4" customHeight="1" thickBot="1">
      <c r="A19" s="281" t="s">
        <v>0</v>
      </c>
      <c r="B19" s="269" t="s">
        <v>97</v>
      </c>
      <c r="C19" s="269" t="s">
        <v>99</v>
      </c>
      <c r="D19" s="283" t="s">
        <v>100</v>
      </c>
      <c r="E19" s="284"/>
      <c r="F19" s="69"/>
      <c r="G19" s="70"/>
      <c r="H19" s="70"/>
      <c r="I19" s="71"/>
      <c r="J19" s="269" t="s">
        <v>101</v>
      </c>
    </row>
    <row r="20" spans="1:10" ht="42" customHeight="1" thickBot="1">
      <c r="A20" s="282"/>
      <c r="B20" s="280"/>
      <c r="C20" s="280"/>
      <c r="D20" s="158" t="s">
        <v>98</v>
      </c>
      <c r="E20" s="75" t="s">
        <v>23</v>
      </c>
      <c r="F20" s="72"/>
      <c r="G20" s="73"/>
      <c r="H20" s="73"/>
      <c r="I20" s="74"/>
      <c r="J20" s="282"/>
    </row>
    <row r="21" spans="1:10" ht="13.8">
      <c r="A21" s="38">
        <v>1</v>
      </c>
      <c r="B21" s="39"/>
      <c r="C21" s="154"/>
      <c r="D21" s="40"/>
      <c r="E21" s="156"/>
      <c r="F21" s="151">
        <f>+IF(ISBLANK(D21),0,(DAYS360(D21,E21)+1)/30)</f>
        <v>0</v>
      </c>
      <c r="G21" s="152">
        <f>+ROUNDDOWN(DAYS360(D21,E21)/30,0)</f>
        <v>0</v>
      </c>
      <c r="H21" s="151">
        <f>+F21-G21</f>
        <v>0</v>
      </c>
      <c r="I21" s="152">
        <f>+ROUND(H21*30,0)</f>
        <v>0</v>
      </c>
      <c r="J21" s="153" t="str">
        <f>+CONCATENATE(G21," ","mes(es) y ",I21," ","día(s)")</f>
        <v>0 mes(es) y 0 día(s)</v>
      </c>
    </row>
    <row r="22" spans="1:10" ht="13.8">
      <c r="A22" s="38">
        <v>2</v>
      </c>
      <c r="B22" s="39"/>
      <c r="C22" s="154"/>
      <c r="D22" s="40"/>
      <c r="E22" s="40"/>
      <c r="F22" s="41">
        <f>+IF(ISBLANK(D22),0,(DAYS360(D22,E22)+1)/30)</f>
        <v>0</v>
      </c>
      <c r="G22" s="42">
        <f>+ROUNDDOWN(DAYS360(D22,E22)/30,0)</f>
        <v>0</v>
      </c>
      <c r="H22" s="41">
        <f>+F22-G22</f>
        <v>0</v>
      </c>
      <c r="I22" s="42">
        <f>+ROUND(H22*30,0)</f>
        <v>0</v>
      </c>
      <c r="J22" s="43" t="str">
        <f>+CONCATENATE(G22," ","mes(es) y ",I22," ","día(s)")</f>
        <v>0 mes(es) y 0 día(s)</v>
      </c>
    </row>
    <row r="23" spans="1:10" ht="13.8">
      <c r="A23" s="38">
        <v>3</v>
      </c>
      <c r="B23" s="39"/>
      <c r="C23" s="154"/>
      <c r="D23" s="40"/>
      <c r="E23" s="40"/>
      <c r="F23" s="41">
        <f t="shared" ref="F23" si="0">+IF(ISBLANK(D23),0,(DAYS360(D23,E23)+1)/30)</f>
        <v>0</v>
      </c>
      <c r="G23" s="42">
        <f t="shared" ref="G23" si="1">+ROUNDDOWN(DAYS360(D23,E23)/30,0)</f>
        <v>0</v>
      </c>
      <c r="H23" s="41">
        <f t="shared" ref="H23" si="2">+F23-G23</f>
        <v>0</v>
      </c>
      <c r="I23" s="42">
        <f t="shared" ref="I23" si="3">+ROUND(H23*30,0)</f>
        <v>0</v>
      </c>
      <c r="J23" s="43" t="str">
        <f>+CONCATENATE(G23," ","mes(es) y ",I23," ","día(s)")</f>
        <v>0 mes(es) y 0 día(s)</v>
      </c>
    </row>
    <row r="24" spans="1:10" ht="13.2" customHeight="1">
      <c r="A24" s="38">
        <v>4</v>
      </c>
      <c r="B24" s="39"/>
      <c r="C24" s="44"/>
      <c r="D24" s="40"/>
      <c r="E24" s="40"/>
      <c r="F24" s="41">
        <f t="shared" ref="F24:F49" si="4">+IF(ISBLANK(D24),0,(DAYS360(D24,E24)+1)/30)</f>
        <v>0</v>
      </c>
      <c r="G24" s="42">
        <f t="shared" ref="G24:G49" si="5">+ROUNDDOWN(DAYS360(D24,E24)/30,0)</f>
        <v>0</v>
      </c>
      <c r="H24" s="41">
        <f t="shared" ref="H24:H50" si="6">+F24-G24</f>
        <v>0</v>
      </c>
      <c r="I24" s="42">
        <f t="shared" ref="I24:I50" si="7">+ROUND(H24*30,0)</f>
        <v>0</v>
      </c>
      <c r="J24" s="43" t="str">
        <f t="shared" ref="J24:J49" si="8">+CONCATENATE(G24," ","mes(es) y ",I24," ","día(s)")</f>
        <v>0 mes(es) y 0 día(s)</v>
      </c>
    </row>
    <row r="25" spans="1:10" ht="13.8">
      <c r="A25" s="38">
        <v>5</v>
      </c>
      <c r="B25" s="39"/>
      <c r="C25" s="44"/>
      <c r="D25" s="40"/>
      <c r="E25" s="40"/>
      <c r="F25" s="41">
        <f t="shared" si="4"/>
        <v>0</v>
      </c>
      <c r="G25" s="42">
        <f t="shared" si="5"/>
        <v>0</v>
      </c>
      <c r="H25" s="41">
        <f t="shared" si="6"/>
        <v>0</v>
      </c>
      <c r="I25" s="42">
        <f t="shared" si="7"/>
        <v>0</v>
      </c>
      <c r="J25" s="43" t="str">
        <f t="shared" si="8"/>
        <v>0 mes(es) y 0 día(s)</v>
      </c>
    </row>
    <row r="26" spans="1:10" ht="13.8">
      <c r="A26" s="38">
        <v>6</v>
      </c>
      <c r="B26" s="39"/>
      <c r="C26" s="44"/>
      <c r="D26" s="40"/>
      <c r="E26" s="40"/>
      <c r="F26" s="41">
        <f t="shared" si="4"/>
        <v>0</v>
      </c>
      <c r="G26" s="42">
        <f t="shared" si="5"/>
        <v>0</v>
      </c>
      <c r="H26" s="41">
        <f t="shared" si="6"/>
        <v>0</v>
      </c>
      <c r="I26" s="42">
        <f t="shared" si="7"/>
        <v>0</v>
      </c>
      <c r="J26" s="43" t="str">
        <f t="shared" si="8"/>
        <v>0 mes(es) y 0 día(s)</v>
      </c>
    </row>
    <row r="27" spans="1:10" ht="13.8">
      <c r="A27" s="38">
        <v>7</v>
      </c>
      <c r="B27" s="39"/>
      <c r="C27" s="44"/>
      <c r="D27" s="40"/>
      <c r="E27" s="57"/>
      <c r="F27" s="12">
        <f t="shared" si="4"/>
        <v>0</v>
      </c>
      <c r="G27" s="13">
        <f t="shared" si="5"/>
        <v>0</v>
      </c>
      <c r="H27" s="12">
        <f t="shared" si="6"/>
        <v>0</v>
      </c>
      <c r="I27" s="13">
        <f t="shared" si="7"/>
        <v>0</v>
      </c>
      <c r="J27" s="65" t="str">
        <f t="shared" si="8"/>
        <v>0 mes(es) y 0 día(s)</v>
      </c>
    </row>
    <row r="28" spans="1:10" ht="13.8">
      <c r="A28" s="38">
        <v>8</v>
      </c>
      <c r="B28" s="39"/>
      <c r="C28" s="44"/>
      <c r="D28" s="40"/>
      <c r="E28" s="40"/>
      <c r="F28" s="12">
        <f t="shared" si="4"/>
        <v>0</v>
      </c>
      <c r="G28" s="13">
        <f t="shared" si="5"/>
        <v>0</v>
      </c>
      <c r="H28" s="12">
        <f t="shared" si="6"/>
        <v>0</v>
      </c>
      <c r="I28" s="13">
        <f t="shared" si="7"/>
        <v>0</v>
      </c>
      <c r="J28" s="47" t="str">
        <f t="shared" si="8"/>
        <v>0 mes(es) y 0 día(s)</v>
      </c>
    </row>
    <row r="29" spans="1:10" ht="13.8">
      <c r="A29" s="38">
        <v>9</v>
      </c>
      <c r="B29" s="39"/>
      <c r="C29" s="44"/>
      <c r="D29" s="40"/>
      <c r="E29" s="40"/>
      <c r="F29" s="12">
        <f t="shared" si="4"/>
        <v>0</v>
      </c>
      <c r="G29" s="13">
        <f t="shared" si="5"/>
        <v>0</v>
      </c>
      <c r="H29" s="12">
        <f t="shared" si="6"/>
        <v>0</v>
      </c>
      <c r="I29" s="13">
        <f t="shared" si="7"/>
        <v>0</v>
      </c>
      <c r="J29" s="47" t="str">
        <f t="shared" si="8"/>
        <v>0 mes(es) y 0 día(s)</v>
      </c>
    </row>
    <row r="30" spans="1:10" ht="14.4" thickBot="1">
      <c r="A30" s="38">
        <v>10</v>
      </c>
      <c r="B30" s="39"/>
      <c r="C30" s="44"/>
      <c r="D30" s="40"/>
      <c r="E30" s="40"/>
      <c r="F30" s="12">
        <f t="shared" si="4"/>
        <v>0</v>
      </c>
      <c r="G30" s="13">
        <f t="shared" si="5"/>
        <v>0</v>
      </c>
      <c r="H30" s="12">
        <f t="shared" si="6"/>
        <v>0</v>
      </c>
      <c r="I30" s="13">
        <f t="shared" si="7"/>
        <v>0</v>
      </c>
      <c r="J30" s="47" t="str">
        <f t="shared" si="8"/>
        <v>0 mes(es) y 0 día(s)</v>
      </c>
    </row>
    <row r="31" spans="1:10" ht="13.8" hidden="1">
      <c r="A31" s="38">
        <v>11</v>
      </c>
      <c r="B31" s="141"/>
      <c r="C31" s="44"/>
      <c r="D31" s="40"/>
      <c r="E31" s="40"/>
      <c r="F31" s="12">
        <f t="shared" si="4"/>
        <v>0</v>
      </c>
      <c r="G31" s="13">
        <f t="shared" si="5"/>
        <v>0</v>
      </c>
      <c r="H31" s="12">
        <f t="shared" si="6"/>
        <v>0</v>
      </c>
      <c r="I31" s="13">
        <f t="shared" si="7"/>
        <v>0</v>
      </c>
      <c r="J31" s="47" t="str">
        <f t="shared" si="8"/>
        <v>0 mes(es) y 0 día(s)</v>
      </c>
    </row>
    <row r="32" spans="1:10" ht="13.8" hidden="1">
      <c r="A32" s="38">
        <v>12</v>
      </c>
      <c r="B32" s="141"/>
      <c r="C32" s="44"/>
      <c r="D32" s="40"/>
      <c r="E32" s="40"/>
      <c r="F32" s="12">
        <f t="shared" si="4"/>
        <v>0</v>
      </c>
      <c r="G32" s="13">
        <f t="shared" si="5"/>
        <v>0</v>
      </c>
      <c r="H32" s="12">
        <f t="shared" si="6"/>
        <v>0</v>
      </c>
      <c r="I32" s="13">
        <f t="shared" si="7"/>
        <v>0</v>
      </c>
      <c r="J32" s="47" t="str">
        <f t="shared" si="8"/>
        <v>0 mes(es) y 0 día(s)</v>
      </c>
    </row>
    <row r="33" spans="1:10" ht="13.8" hidden="1">
      <c r="A33" s="38">
        <v>13</v>
      </c>
      <c r="B33" s="141"/>
      <c r="C33" s="44"/>
      <c r="D33" s="40"/>
      <c r="E33" s="40"/>
      <c r="F33" s="12">
        <f t="shared" si="4"/>
        <v>0</v>
      </c>
      <c r="G33" s="13">
        <f t="shared" si="5"/>
        <v>0</v>
      </c>
      <c r="H33" s="12">
        <f t="shared" si="6"/>
        <v>0</v>
      </c>
      <c r="I33" s="13">
        <f t="shared" si="7"/>
        <v>0</v>
      </c>
      <c r="J33" s="47" t="str">
        <f t="shared" si="8"/>
        <v>0 mes(es) y 0 día(s)</v>
      </c>
    </row>
    <row r="34" spans="1:10" ht="13.8" hidden="1">
      <c r="A34" s="38">
        <v>14</v>
      </c>
      <c r="B34" s="141"/>
      <c r="C34" s="44"/>
      <c r="D34" s="40"/>
      <c r="E34" s="40"/>
      <c r="F34" s="12">
        <f t="shared" si="4"/>
        <v>0</v>
      </c>
      <c r="G34" s="13">
        <f t="shared" si="5"/>
        <v>0</v>
      </c>
      <c r="H34" s="12">
        <f t="shared" si="6"/>
        <v>0</v>
      </c>
      <c r="I34" s="13">
        <f t="shared" si="7"/>
        <v>0</v>
      </c>
      <c r="J34" s="47" t="str">
        <f t="shared" si="8"/>
        <v>0 mes(es) y 0 día(s)</v>
      </c>
    </row>
    <row r="35" spans="1:10" ht="13.8" hidden="1">
      <c r="A35" s="38">
        <v>15</v>
      </c>
      <c r="B35" s="141"/>
      <c r="C35" s="44"/>
      <c r="D35" s="40"/>
      <c r="E35" s="40"/>
      <c r="F35" s="12">
        <f t="shared" si="4"/>
        <v>0</v>
      </c>
      <c r="G35" s="13">
        <f t="shared" si="5"/>
        <v>0</v>
      </c>
      <c r="H35" s="12">
        <f t="shared" si="6"/>
        <v>0</v>
      </c>
      <c r="I35" s="13">
        <f t="shared" si="7"/>
        <v>0</v>
      </c>
      <c r="J35" s="47" t="str">
        <f t="shared" si="8"/>
        <v>0 mes(es) y 0 día(s)</v>
      </c>
    </row>
    <row r="36" spans="1:10" ht="13.8" hidden="1">
      <c r="A36" s="38">
        <v>16</v>
      </c>
      <c r="B36" s="141"/>
      <c r="C36" s="44"/>
      <c r="D36" s="40"/>
      <c r="E36" s="40"/>
      <c r="F36" s="12">
        <f t="shared" si="4"/>
        <v>0</v>
      </c>
      <c r="G36" s="13">
        <f t="shared" si="5"/>
        <v>0</v>
      </c>
      <c r="H36" s="12">
        <f t="shared" si="6"/>
        <v>0</v>
      </c>
      <c r="I36" s="13">
        <f t="shared" si="7"/>
        <v>0</v>
      </c>
      <c r="J36" s="47" t="str">
        <f t="shared" si="8"/>
        <v>0 mes(es) y 0 día(s)</v>
      </c>
    </row>
    <row r="37" spans="1:10" ht="13.8" hidden="1">
      <c r="A37" s="38">
        <v>17</v>
      </c>
      <c r="B37" s="141"/>
      <c r="C37" s="44"/>
      <c r="D37" s="40"/>
      <c r="E37" s="40"/>
      <c r="F37" s="12">
        <f t="shared" si="4"/>
        <v>0</v>
      </c>
      <c r="G37" s="13">
        <f t="shared" si="5"/>
        <v>0</v>
      </c>
      <c r="H37" s="12">
        <f t="shared" si="6"/>
        <v>0</v>
      </c>
      <c r="I37" s="13">
        <f t="shared" si="7"/>
        <v>0</v>
      </c>
      <c r="J37" s="47" t="str">
        <f t="shared" si="8"/>
        <v>0 mes(es) y 0 día(s)</v>
      </c>
    </row>
    <row r="38" spans="1:10" ht="13.8" hidden="1">
      <c r="A38" s="38">
        <v>18</v>
      </c>
      <c r="B38" s="39"/>
      <c r="C38" s="44"/>
      <c r="D38" s="40"/>
      <c r="E38" s="40"/>
      <c r="F38" s="58">
        <f t="shared" si="4"/>
        <v>0</v>
      </c>
      <c r="G38" s="59">
        <f t="shared" si="5"/>
        <v>0</v>
      </c>
      <c r="H38" s="58">
        <f t="shared" si="6"/>
        <v>0</v>
      </c>
      <c r="I38" s="59">
        <f t="shared" si="7"/>
        <v>0</v>
      </c>
      <c r="J38" s="47" t="str">
        <f t="shared" si="8"/>
        <v>0 mes(es) y 0 día(s)</v>
      </c>
    </row>
    <row r="39" spans="1:10" ht="13.8" hidden="1">
      <c r="A39" s="38">
        <v>19</v>
      </c>
      <c r="B39" s="39"/>
      <c r="C39" s="44"/>
      <c r="D39" s="40"/>
      <c r="E39" s="45"/>
      <c r="F39" s="41">
        <f t="shared" si="4"/>
        <v>0</v>
      </c>
      <c r="G39" s="42">
        <f t="shared" si="5"/>
        <v>0</v>
      </c>
      <c r="H39" s="41">
        <f t="shared" si="6"/>
        <v>0</v>
      </c>
      <c r="I39" s="42">
        <f t="shared" si="7"/>
        <v>0</v>
      </c>
      <c r="J39" s="47" t="str">
        <f t="shared" si="8"/>
        <v>0 mes(es) y 0 día(s)</v>
      </c>
    </row>
    <row r="40" spans="1:10" ht="13.8" hidden="1">
      <c r="A40" s="38">
        <v>20</v>
      </c>
      <c r="B40" s="39"/>
      <c r="C40" s="44"/>
      <c r="D40" s="40"/>
      <c r="E40" s="45"/>
      <c r="F40" s="41">
        <f t="shared" si="4"/>
        <v>0</v>
      </c>
      <c r="G40" s="42">
        <f t="shared" si="5"/>
        <v>0</v>
      </c>
      <c r="H40" s="41">
        <f t="shared" si="6"/>
        <v>0</v>
      </c>
      <c r="I40" s="42">
        <f t="shared" si="7"/>
        <v>0</v>
      </c>
      <c r="J40" s="47" t="str">
        <f t="shared" si="8"/>
        <v>0 mes(es) y 0 día(s)</v>
      </c>
    </row>
    <row r="41" spans="1:10" ht="13.8" hidden="1">
      <c r="A41" s="38">
        <v>21</v>
      </c>
      <c r="B41" s="39"/>
      <c r="C41" s="44"/>
      <c r="D41" s="45"/>
      <c r="E41" s="45"/>
      <c r="F41" s="41">
        <f t="shared" si="4"/>
        <v>0</v>
      </c>
      <c r="G41" s="42">
        <f t="shared" si="5"/>
        <v>0</v>
      </c>
      <c r="H41" s="41">
        <f t="shared" si="6"/>
        <v>0</v>
      </c>
      <c r="I41" s="42">
        <f t="shared" si="7"/>
        <v>0</v>
      </c>
      <c r="J41" s="47" t="str">
        <f t="shared" si="8"/>
        <v>0 mes(es) y 0 día(s)</v>
      </c>
    </row>
    <row r="42" spans="1:10" ht="13.8" hidden="1">
      <c r="A42" s="38">
        <v>22</v>
      </c>
      <c r="B42" s="39"/>
      <c r="C42" s="44"/>
      <c r="D42" s="45"/>
      <c r="E42" s="45"/>
      <c r="F42" s="41">
        <f t="shared" si="4"/>
        <v>0</v>
      </c>
      <c r="G42" s="42">
        <f t="shared" si="5"/>
        <v>0</v>
      </c>
      <c r="H42" s="41">
        <f t="shared" si="6"/>
        <v>0</v>
      </c>
      <c r="I42" s="42">
        <f t="shared" si="7"/>
        <v>0</v>
      </c>
      <c r="J42" s="43" t="str">
        <f t="shared" si="8"/>
        <v>0 mes(es) y 0 día(s)</v>
      </c>
    </row>
    <row r="43" spans="1:10" ht="13.8" hidden="1">
      <c r="A43" s="38">
        <v>23</v>
      </c>
      <c r="B43" s="39"/>
      <c r="C43" s="44"/>
      <c r="D43" s="45"/>
      <c r="E43" s="45"/>
      <c r="F43" s="41">
        <f t="shared" si="4"/>
        <v>0</v>
      </c>
      <c r="G43" s="42">
        <f t="shared" si="5"/>
        <v>0</v>
      </c>
      <c r="H43" s="41">
        <f t="shared" si="6"/>
        <v>0</v>
      </c>
      <c r="I43" s="42">
        <f t="shared" si="7"/>
        <v>0</v>
      </c>
      <c r="J43" s="43" t="str">
        <f t="shared" si="8"/>
        <v>0 mes(es) y 0 día(s)</v>
      </c>
    </row>
    <row r="44" spans="1:10" ht="13.8" hidden="1">
      <c r="A44" s="38">
        <v>24</v>
      </c>
      <c r="B44" s="39"/>
      <c r="C44" s="44"/>
      <c r="D44" s="45"/>
      <c r="E44" s="45"/>
      <c r="F44" s="41">
        <f t="shared" si="4"/>
        <v>0</v>
      </c>
      <c r="G44" s="42">
        <f t="shared" si="5"/>
        <v>0</v>
      </c>
      <c r="H44" s="41">
        <f t="shared" si="6"/>
        <v>0</v>
      </c>
      <c r="I44" s="42">
        <f t="shared" si="7"/>
        <v>0</v>
      </c>
      <c r="J44" s="43" t="str">
        <f t="shared" si="8"/>
        <v>0 mes(es) y 0 día(s)</v>
      </c>
    </row>
    <row r="45" spans="1:10" ht="13.8" hidden="1">
      <c r="A45" s="38">
        <v>25</v>
      </c>
      <c r="B45" s="39"/>
      <c r="C45" s="44"/>
      <c r="D45" s="45"/>
      <c r="E45" s="45"/>
      <c r="F45" s="41">
        <f t="shared" si="4"/>
        <v>0</v>
      </c>
      <c r="G45" s="42">
        <f t="shared" si="5"/>
        <v>0</v>
      </c>
      <c r="H45" s="41">
        <f t="shared" si="6"/>
        <v>0</v>
      </c>
      <c r="I45" s="42">
        <f t="shared" si="7"/>
        <v>0</v>
      </c>
      <c r="J45" s="43" t="str">
        <f t="shared" si="8"/>
        <v>0 mes(es) y 0 día(s)</v>
      </c>
    </row>
    <row r="46" spans="1:10" ht="13.8" hidden="1">
      <c r="A46" s="38">
        <v>26</v>
      </c>
      <c r="B46" s="39"/>
      <c r="C46" s="44"/>
      <c r="D46" s="45"/>
      <c r="E46" s="45"/>
      <c r="F46" s="41">
        <f t="shared" si="4"/>
        <v>0</v>
      </c>
      <c r="G46" s="42">
        <f t="shared" si="5"/>
        <v>0</v>
      </c>
      <c r="H46" s="41">
        <f t="shared" si="6"/>
        <v>0</v>
      </c>
      <c r="I46" s="42">
        <f t="shared" si="7"/>
        <v>0</v>
      </c>
      <c r="J46" s="116" t="str">
        <f t="shared" si="8"/>
        <v>0 mes(es) y 0 día(s)</v>
      </c>
    </row>
    <row r="47" spans="1:10" ht="13.8" hidden="1">
      <c r="A47" s="38">
        <v>27</v>
      </c>
      <c r="B47" s="39"/>
      <c r="C47" s="44"/>
      <c r="D47" s="45"/>
      <c r="E47" s="45"/>
      <c r="F47" s="41">
        <f t="shared" si="4"/>
        <v>0</v>
      </c>
      <c r="G47" s="42">
        <f t="shared" si="5"/>
        <v>0</v>
      </c>
      <c r="H47" s="41">
        <f t="shared" si="6"/>
        <v>0</v>
      </c>
      <c r="I47" s="42">
        <f t="shared" si="7"/>
        <v>0</v>
      </c>
      <c r="J47" s="43" t="str">
        <f t="shared" si="8"/>
        <v>0 mes(es) y 0 día(s)</v>
      </c>
    </row>
    <row r="48" spans="1:10" ht="13.95" hidden="1" customHeight="1">
      <c r="A48" s="38">
        <v>28</v>
      </c>
      <c r="B48" s="39"/>
      <c r="C48" s="44"/>
      <c r="D48" s="45"/>
      <c r="E48" s="45"/>
      <c r="F48" s="41">
        <f t="shared" si="4"/>
        <v>0</v>
      </c>
      <c r="G48" s="42">
        <f t="shared" si="5"/>
        <v>0</v>
      </c>
      <c r="H48" s="41">
        <f t="shared" si="6"/>
        <v>0</v>
      </c>
      <c r="I48" s="42">
        <f t="shared" si="7"/>
        <v>0</v>
      </c>
      <c r="J48" s="43" t="str">
        <f t="shared" si="8"/>
        <v>0 mes(es) y 0 día(s)</v>
      </c>
    </row>
    <row r="49" spans="1:15" ht="13.8" hidden="1">
      <c r="A49" s="38">
        <v>29</v>
      </c>
      <c r="B49" s="39"/>
      <c r="C49" s="44"/>
      <c r="D49" s="45"/>
      <c r="E49" s="45"/>
      <c r="F49" s="41">
        <f t="shared" si="4"/>
        <v>0</v>
      </c>
      <c r="G49" s="42">
        <f t="shared" si="5"/>
        <v>0</v>
      </c>
      <c r="H49" s="41">
        <f t="shared" si="6"/>
        <v>0</v>
      </c>
      <c r="I49" s="42">
        <f t="shared" si="7"/>
        <v>0</v>
      </c>
      <c r="J49" s="117" t="str">
        <f t="shared" si="8"/>
        <v>0 mes(es) y 0 día(s)</v>
      </c>
    </row>
    <row r="50" spans="1:15" ht="15" customHeight="1" thickBot="1">
      <c r="A50" s="313" t="s">
        <v>102</v>
      </c>
      <c r="B50" s="314"/>
      <c r="C50" s="315"/>
      <c r="D50" s="234" t="s">
        <v>146</v>
      </c>
      <c r="E50" s="235"/>
      <c r="F50" s="76">
        <f>+SUM(F21:F49)</f>
        <v>0</v>
      </c>
      <c r="G50" s="77">
        <f>+ROUNDDOWN(F50,0)</f>
        <v>0</v>
      </c>
      <c r="H50" s="78">
        <f t="shared" si="6"/>
        <v>0</v>
      </c>
      <c r="I50" s="79">
        <f t="shared" si="7"/>
        <v>0</v>
      </c>
      <c r="J50" s="80" t="str">
        <f>+CONCATENATE(G50," ","meses y ",I50," ","días")</f>
        <v>0 meses y 0 días</v>
      </c>
    </row>
    <row r="51" spans="1:15" ht="30.75" hidden="1" customHeight="1" thickBot="1">
      <c r="A51" s="316"/>
      <c r="B51" s="317"/>
      <c r="C51" s="318"/>
      <c r="D51" s="81">
        <f>+F50/12</f>
        <v>0</v>
      </c>
      <c r="E51" s="82">
        <f>+ROUNDDOWN(D51,0)</f>
        <v>0</v>
      </c>
      <c r="F51" s="83">
        <f>+D51-E51</f>
        <v>0</v>
      </c>
      <c r="G51" s="84">
        <f>+F51*12</f>
        <v>0</v>
      </c>
      <c r="H51" s="84">
        <f>+ROUNDDOWN(G51,0)</f>
        <v>0</v>
      </c>
      <c r="I51" s="85">
        <f>+G51-H51</f>
        <v>0</v>
      </c>
      <c r="J51" s="86">
        <f>+ROUND(I51*30,0)</f>
        <v>0</v>
      </c>
    </row>
    <row r="52" spans="1:15" ht="30.75" customHeight="1" thickBot="1">
      <c r="A52" s="319"/>
      <c r="B52" s="320"/>
      <c r="C52" s="321"/>
      <c r="D52" s="234" t="s">
        <v>145</v>
      </c>
      <c r="E52" s="235"/>
      <c r="F52" s="87"/>
      <c r="G52" s="88"/>
      <c r="H52" s="88"/>
      <c r="I52" s="89"/>
      <c r="J52" s="142" t="str">
        <f>+CONCATENATE(E51," "," año(s) ",H51," "," mes(es) y ",J51," "," día(s)")</f>
        <v>0  año(s) 0  mes(es) y 0  día(s)</v>
      </c>
      <c r="K52" s="2"/>
      <c r="L52" s="2"/>
      <c r="M52" s="2"/>
      <c r="N52" s="2"/>
      <c r="O52" s="2"/>
    </row>
    <row r="53" spans="1:15" ht="20.399999999999999" customHeight="1" thickBot="1">
      <c r="A53" s="261" t="s">
        <v>104</v>
      </c>
      <c r="B53" s="262"/>
      <c r="C53" s="262"/>
      <c r="D53" s="262"/>
      <c r="E53" s="312"/>
      <c r="F53" s="91"/>
      <c r="G53" s="92"/>
      <c r="H53" s="92"/>
      <c r="I53" s="92"/>
      <c r="J53" s="143" t="e">
        <f>IF(G50&gt;=M10,"Cumple","NO CUMPLE")</f>
        <v>#N/A</v>
      </c>
      <c r="K53" s="113"/>
      <c r="L53" s="113"/>
    </row>
    <row r="54" spans="1:15" ht="35.4" customHeight="1" thickBot="1">
      <c r="A54" s="251" t="s">
        <v>165</v>
      </c>
      <c r="B54" s="252"/>
      <c r="C54" s="252"/>
      <c r="D54" s="252"/>
      <c r="E54" s="252"/>
      <c r="F54" s="252"/>
      <c r="G54" s="252"/>
      <c r="H54" s="252"/>
      <c r="I54" s="252"/>
      <c r="J54" s="253"/>
    </row>
    <row r="55" spans="1:15" ht="51" customHeight="1" thickBot="1">
      <c r="A55" s="197" t="s">
        <v>63</v>
      </c>
      <c r="B55" s="198"/>
      <c r="C55" s="199" t="str">
        <f>IF(C9="","",C9)</f>
        <v/>
      </c>
      <c r="D55" s="200"/>
      <c r="E55" s="197" t="s">
        <v>105</v>
      </c>
      <c r="F55" s="198"/>
      <c r="G55" s="61"/>
      <c r="H55" s="61"/>
      <c r="I55" s="62"/>
      <c r="J55" s="63" t="e">
        <f>VLOOKUP(C55,PERFIL!A1:H23,8,0)</f>
        <v>#N/A</v>
      </c>
    </row>
    <row r="56" spans="1:15" ht="19.2" customHeight="1" thickBot="1">
      <c r="A56" s="267" t="s">
        <v>0</v>
      </c>
      <c r="B56" s="269" t="s">
        <v>97</v>
      </c>
      <c r="C56" s="269" t="s">
        <v>99</v>
      </c>
      <c r="D56" s="270" t="s">
        <v>100</v>
      </c>
      <c r="E56" s="271"/>
      <c r="F56" s="93"/>
      <c r="G56" s="94"/>
      <c r="H56" s="94"/>
      <c r="I56" s="95"/>
      <c r="J56" s="269" t="s">
        <v>101</v>
      </c>
    </row>
    <row r="57" spans="1:15" ht="39.6" customHeight="1" thickBot="1">
      <c r="A57" s="268"/>
      <c r="B57" s="245"/>
      <c r="C57" s="245"/>
      <c r="D57" s="96" t="s">
        <v>98</v>
      </c>
      <c r="E57" s="96" t="s">
        <v>23</v>
      </c>
      <c r="F57" s="97"/>
      <c r="G57" s="98"/>
      <c r="H57" s="98"/>
      <c r="I57" s="99"/>
      <c r="J57" s="266"/>
    </row>
    <row r="58" spans="1:15" ht="15.6" customHeight="1" thickBot="1">
      <c r="A58" s="54">
        <v>1</v>
      </c>
      <c r="B58" s="55"/>
      <c r="C58" s="56"/>
      <c r="D58" s="155"/>
      <c r="E58" s="156"/>
      <c r="F58" s="58">
        <f>+IF(ISBLANK(D58),0,(DAYS360(D58,E58)+1)/30)</f>
        <v>0</v>
      </c>
      <c r="G58" s="59">
        <f>+ROUNDDOWN(DAYS360(D58,E58)/30,0)</f>
        <v>0</v>
      </c>
      <c r="H58" s="58">
        <f>+F58-G58</f>
        <v>0</v>
      </c>
      <c r="I58" s="59">
        <f>+ROUND(H58*30,0)</f>
        <v>0</v>
      </c>
      <c r="J58" s="60" t="str">
        <f>+CONCATENATE(G58," ","mes(es) y ",I58," ","día(s)")</f>
        <v>0 mes(es) y 0 día(s)</v>
      </c>
    </row>
    <row r="59" spans="1:15" ht="14.4" customHeight="1">
      <c r="A59" s="38">
        <v>2</v>
      </c>
      <c r="B59" s="39"/>
      <c r="C59" s="44"/>
      <c r="D59" s="155"/>
      <c r="E59" s="156"/>
      <c r="F59" s="41">
        <f t="shared" ref="F59:F86" si="9">+IF(ISBLANK(D59),0,(DAYS360(D59,E59)+1)/30)</f>
        <v>0</v>
      </c>
      <c r="G59" s="42">
        <f t="shared" ref="G59:G86" si="10">+ROUNDDOWN(DAYS360(D59,E59)/30,0)</f>
        <v>0</v>
      </c>
      <c r="H59" s="41">
        <f t="shared" ref="H59:H86" si="11">+F59-G59</f>
        <v>0</v>
      </c>
      <c r="I59" s="42">
        <f t="shared" ref="I59:I86" si="12">+ROUND(H59*30,0)</f>
        <v>0</v>
      </c>
      <c r="J59" s="43" t="str">
        <f>+CONCATENATE(G59," ","mes(es) y ",I59," ","día(s)")</f>
        <v>0 mes(es) y 0 día(s)</v>
      </c>
      <c r="K59" s="1" t="str" cm="1">
        <f t="array" ref="K59">IF(D59=0," ",(SUMPRODUCT(($D59&lt;=$E$58:$E$75)*($E59&gt;=$D$58:$D$75))&gt;1))</f>
        <v xml:space="preserve"> </v>
      </c>
      <c r="L59" s="1" t="str" cm="1">
        <f t="array" ref="L59">IF(E59=0," ",(SUMPRODUCT(($D59&lt;=$E$58:$E$75)*($E59&gt;=$D$58:$D$75))&gt;1))</f>
        <v xml:space="preserve"> </v>
      </c>
    </row>
    <row r="60" spans="1:15" ht="13.8">
      <c r="A60" s="38">
        <v>3</v>
      </c>
      <c r="B60" s="39"/>
      <c r="C60" s="44"/>
      <c r="D60" s="45"/>
      <c r="E60" s="45"/>
      <c r="F60" s="41">
        <f t="shared" si="9"/>
        <v>0</v>
      </c>
      <c r="G60" s="42">
        <f t="shared" si="10"/>
        <v>0</v>
      </c>
      <c r="H60" s="41">
        <f t="shared" si="11"/>
        <v>0</v>
      </c>
      <c r="I60" s="42">
        <f t="shared" si="12"/>
        <v>0</v>
      </c>
      <c r="J60" s="43" t="str">
        <f t="shared" ref="J60:J86" si="13">+CONCATENATE(G60," ","mes(es) y ",I60," ","día(s)")</f>
        <v>0 mes(es) y 0 día(s)</v>
      </c>
    </row>
    <row r="61" spans="1:15" ht="13.8">
      <c r="A61" s="38">
        <v>4</v>
      </c>
      <c r="B61" s="39"/>
      <c r="C61" s="24"/>
      <c r="D61" s="45"/>
      <c r="E61" s="45"/>
      <c r="F61" s="41">
        <f t="shared" si="9"/>
        <v>0</v>
      </c>
      <c r="G61" s="42">
        <f t="shared" si="10"/>
        <v>0</v>
      </c>
      <c r="H61" s="41">
        <f t="shared" si="11"/>
        <v>0</v>
      </c>
      <c r="I61" s="42">
        <f t="shared" si="12"/>
        <v>0</v>
      </c>
      <c r="J61" s="43" t="str">
        <f t="shared" si="13"/>
        <v>0 mes(es) y 0 día(s)</v>
      </c>
    </row>
    <row r="62" spans="1:15" ht="13.2" customHeight="1">
      <c r="A62" s="38">
        <v>5</v>
      </c>
      <c r="B62" s="39"/>
      <c r="C62" s="24"/>
      <c r="D62" s="45"/>
      <c r="E62" s="45"/>
      <c r="F62" s="41">
        <f t="shared" si="9"/>
        <v>0</v>
      </c>
      <c r="G62" s="42">
        <f t="shared" si="10"/>
        <v>0</v>
      </c>
      <c r="H62" s="41">
        <f t="shared" si="11"/>
        <v>0</v>
      </c>
      <c r="I62" s="42">
        <f t="shared" si="12"/>
        <v>0</v>
      </c>
      <c r="J62" s="43" t="str">
        <f t="shared" si="13"/>
        <v>0 mes(es) y 0 día(s)</v>
      </c>
    </row>
    <row r="63" spans="1:15" ht="13.8">
      <c r="A63" s="38">
        <v>6</v>
      </c>
      <c r="B63" s="39"/>
      <c r="C63" s="24"/>
      <c r="D63" s="45"/>
      <c r="E63" s="45"/>
      <c r="F63" s="41">
        <f t="shared" si="9"/>
        <v>0</v>
      </c>
      <c r="G63" s="42">
        <f t="shared" si="10"/>
        <v>0</v>
      </c>
      <c r="H63" s="41">
        <f t="shared" si="11"/>
        <v>0</v>
      </c>
      <c r="I63" s="42">
        <f t="shared" si="12"/>
        <v>0</v>
      </c>
      <c r="J63" s="43" t="str">
        <f t="shared" si="13"/>
        <v>0 mes(es) y 0 día(s)</v>
      </c>
    </row>
    <row r="64" spans="1:15" ht="13.8">
      <c r="A64" s="38">
        <v>7</v>
      </c>
      <c r="B64" s="39"/>
      <c r="C64" s="24"/>
      <c r="D64" s="45"/>
      <c r="E64" s="45"/>
      <c r="F64" s="41">
        <f t="shared" si="9"/>
        <v>0</v>
      </c>
      <c r="G64" s="42">
        <f t="shared" si="10"/>
        <v>0</v>
      </c>
      <c r="H64" s="41">
        <f t="shared" si="11"/>
        <v>0</v>
      </c>
      <c r="I64" s="42">
        <f t="shared" si="12"/>
        <v>0</v>
      </c>
      <c r="J64" s="43" t="str">
        <f t="shared" si="13"/>
        <v>0 mes(es) y 0 día(s)</v>
      </c>
    </row>
    <row r="65" spans="1:12" ht="13.8">
      <c r="A65" s="38">
        <v>8</v>
      </c>
      <c r="B65" s="39"/>
      <c r="C65" s="44"/>
      <c r="D65" s="45"/>
      <c r="E65" s="45"/>
      <c r="F65" s="41">
        <f t="shared" si="9"/>
        <v>0</v>
      </c>
      <c r="G65" s="42">
        <f t="shared" si="10"/>
        <v>0</v>
      </c>
      <c r="H65" s="41">
        <f t="shared" si="11"/>
        <v>0</v>
      </c>
      <c r="I65" s="42">
        <f t="shared" si="12"/>
        <v>0</v>
      </c>
      <c r="J65" s="43" t="str">
        <f t="shared" si="13"/>
        <v>0 mes(es) y 0 día(s)</v>
      </c>
    </row>
    <row r="66" spans="1:12" ht="13.8">
      <c r="A66" s="38">
        <v>9</v>
      </c>
      <c r="B66" s="39"/>
      <c r="C66" s="44"/>
      <c r="D66" s="45"/>
      <c r="E66" s="45"/>
      <c r="F66" s="41">
        <f t="shared" si="9"/>
        <v>0</v>
      </c>
      <c r="G66" s="42">
        <f t="shared" si="10"/>
        <v>0</v>
      </c>
      <c r="H66" s="41">
        <f t="shared" si="11"/>
        <v>0</v>
      </c>
      <c r="I66" s="42">
        <f t="shared" si="12"/>
        <v>0</v>
      </c>
      <c r="J66" s="43" t="str">
        <f t="shared" si="13"/>
        <v>0 mes(es) y 0 día(s)</v>
      </c>
      <c r="K66" s="1" t="str" cm="1">
        <f t="array" ref="K66">IF(D102=0," ",(SUMPRODUCT(($D102&lt;=$E$21:$E$48)*($E102&gt;=$D$21:$D$48))&gt;1))</f>
        <v xml:space="preserve"> </v>
      </c>
      <c r="L66" s="1" t="str" cm="1">
        <f t="array" ref="L66">IF(E102=0," ",(SUMPRODUCT(($D102&lt;=$E$21:$E$48)*($E102&gt;=$D$21:$D$48))&gt;1))</f>
        <v xml:space="preserve"> </v>
      </c>
    </row>
    <row r="67" spans="1:12" ht="13.8">
      <c r="A67" s="38">
        <v>10</v>
      </c>
      <c r="B67" s="39"/>
      <c r="C67" s="44"/>
      <c r="D67" s="45"/>
      <c r="E67" s="45"/>
      <c r="F67" s="41">
        <f t="shared" si="9"/>
        <v>0</v>
      </c>
      <c r="G67" s="42">
        <f t="shared" si="10"/>
        <v>0</v>
      </c>
      <c r="H67" s="41">
        <f t="shared" si="11"/>
        <v>0</v>
      </c>
      <c r="I67" s="42">
        <f t="shared" si="12"/>
        <v>0</v>
      </c>
      <c r="J67" s="43" t="str">
        <f t="shared" si="13"/>
        <v>0 mes(es) y 0 día(s)</v>
      </c>
      <c r="K67" s="1" t="str" cm="1">
        <f t="array" ref="K67">IF(D103=0," ",(SUMPRODUCT(($D103&lt;=$E$21:$E$48)*($E103&gt;=$D$21:$D$48))&gt;1))</f>
        <v xml:space="preserve"> </v>
      </c>
      <c r="L67" s="1" t="str" cm="1">
        <f t="array" ref="L67">IF(E103=0," ",(SUMPRODUCT(($D103&lt;=$E$21:$E$48)*($E103&gt;=$D$21:$D$48))&gt;1))</f>
        <v xml:space="preserve"> </v>
      </c>
    </row>
    <row r="68" spans="1:12" ht="13.8" hidden="1">
      <c r="A68" s="38">
        <v>11</v>
      </c>
      <c r="B68" s="39"/>
      <c r="C68" s="44"/>
      <c r="D68" s="45"/>
      <c r="E68" s="45"/>
      <c r="F68" s="41">
        <f t="shared" si="9"/>
        <v>0</v>
      </c>
      <c r="G68" s="42">
        <f t="shared" si="10"/>
        <v>0</v>
      </c>
      <c r="H68" s="41">
        <f t="shared" si="11"/>
        <v>0</v>
      </c>
      <c r="I68" s="42">
        <f t="shared" si="12"/>
        <v>0</v>
      </c>
      <c r="J68" s="43" t="str">
        <f t="shared" si="13"/>
        <v>0 mes(es) y 0 día(s)</v>
      </c>
      <c r="K68" s="1" t="str" cm="1">
        <f t="array" ref="K68">IF(D104=0," ",(SUMPRODUCT(($D104&lt;=$E$21:$E$48)*($E104&gt;=$D$21:$D$48))&gt;1))</f>
        <v xml:space="preserve"> </v>
      </c>
      <c r="L68" s="1" t="str" cm="1">
        <f t="array" ref="L68">IF(E104=0," ",(SUMPRODUCT(($D104&lt;=$E$21:$E$48)*($E104&gt;=$D$21:$D$48))&gt;1))</f>
        <v xml:space="preserve"> </v>
      </c>
    </row>
    <row r="69" spans="1:12" ht="13.8" hidden="1">
      <c r="A69" s="38">
        <v>12</v>
      </c>
      <c r="B69" s="39"/>
      <c r="C69" s="44"/>
      <c r="D69" s="45"/>
      <c r="E69" s="45"/>
      <c r="F69" s="41">
        <f t="shared" si="9"/>
        <v>0</v>
      </c>
      <c r="G69" s="42">
        <f t="shared" si="10"/>
        <v>0</v>
      </c>
      <c r="H69" s="41">
        <f t="shared" si="11"/>
        <v>0</v>
      </c>
      <c r="I69" s="42">
        <f t="shared" si="12"/>
        <v>0</v>
      </c>
      <c r="J69" s="43" t="str">
        <f t="shared" si="13"/>
        <v>0 mes(es) y 0 día(s)</v>
      </c>
      <c r="K69" s="1" t="str" cm="1">
        <f t="array" ref="K69">IF(D105=0," ",(SUMPRODUCT(($D105&lt;=$E$21:$E$48)*($E105&gt;=$D$21:$D$48))&gt;1))</f>
        <v xml:space="preserve"> </v>
      </c>
      <c r="L69" s="1" t="str" cm="1">
        <f t="array" ref="L69">IF(E105=0," ",(SUMPRODUCT(($D105&lt;=$E$21:$E$48)*($E105&gt;=$D$21:$D$48))&gt;1))</f>
        <v xml:space="preserve"> </v>
      </c>
    </row>
    <row r="70" spans="1:12" ht="13.8" hidden="1">
      <c r="A70" s="38">
        <v>13</v>
      </c>
      <c r="B70" s="39"/>
      <c r="C70" s="44"/>
      <c r="D70" s="45"/>
      <c r="E70" s="45"/>
      <c r="F70" s="41">
        <f t="shared" si="9"/>
        <v>0</v>
      </c>
      <c r="G70" s="42">
        <f t="shared" si="10"/>
        <v>0</v>
      </c>
      <c r="H70" s="41">
        <f t="shared" si="11"/>
        <v>0</v>
      </c>
      <c r="I70" s="42">
        <f t="shared" si="12"/>
        <v>0</v>
      </c>
      <c r="J70" s="43" t="str">
        <f t="shared" si="13"/>
        <v>0 mes(es) y 0 día(s)</v>
      </c>
      <c r="K70" s="1" t="str" cm="1">
        <f t="array" ref="K70">IF(D106=0," ",(SUMPRODUCT(($D106&lt;=$E$21:$E$48)*($E106&gt;=$D$21:$D$48))&gt;1))</f>
        <v xml:space="preserve"> </v>
      </c>
      <c r="L70" s="1" t="str" cm="1">
        <f t="array" ref="L70">IF(E106=0," ",(SUMPRODUCT(($D106&lt;=$E$21:$E$48)*($E106&gt;=$D$21:$D$48))&gt;1))</f>
        <v xml:space="preserve"> </v>
      </c>
    </row>
    <row r="71" spans="1:12" ht="13.8" hidden="1">
      <c r="A71" s="38">
        <v>14</v>
      </c>
      <c r="B71" s="39"/>
      <c r="C71" s="44"/>
      <c r="D71" s="45"/>
      <c r="E71" s="45"/>
      <c r="F71" s="41">
        <f t="shared" si="9"/>
        <v>0</v>
      </c>
      <c r="G71" s="42">
        <f t="shared" si="10"/>
        <v>0</v>
      </c>
      <c r="H71" s="41">
        <f t="shared" si="11"/>
        <v>0</v>
      </c>
      <c r="I71" s="42">
        <f t="shared" si="12"/>
        <v>0</v>
      </c>
      <c r="J71" s="43" t="str">
        <f t="shared" si="13"/>
        <v>0 mes(es) y 0 día(s)</v>
      </c>
      <c r="K71" s="1" t="str" cm="1">
        <f t="array" ref="K71">IF(D107=0," ",(SUMPRODUCT(($D107&lt;=$E$21:$E$48)*($E107&gt;=$D$21:$D$48))&gt;1))</f>
        <v xml:space="preserve"> </v>
      </c>
      <c r="L71" s="1" t="str" cm="1">
        <f t="array" ref="L71">IF(E107=0," ",(SUMPRODUCT(($D107&lt;=$E$21:$E$48)*($E107&gt;=$D$21:$D$48))&gt;1))</f>
        <v xml:space="preserve"> </v>
      </c>
    </row>
    <row r="72" spans="1:12" ht="13.8" hidden="1">
      <c r="A72" s="38">
        <v>15</v>
      </c>
      <c r="B72" s="39"/>
      <c r="C72" s="44"/>
      <c r="D72" s="45"/>
      <c r="E72" s="45"/>
      <c r="F72" s="41">
        <f t="shared" si="9"/>
        <v>0</v>
      </c>
      <c r="G72" s="42">
        <f t="shared" si="10"/>
        <v>0</v>
      </c>
      <c r="H72" s="41">
        <f t="shared" si="11"/>
        <v>0</v>
      </c>
      <c r="I72" s="42">
        <f t="shared" si="12"/>
        <v>0</v>
      </c>
      <c r="J72" s="43" t="str">
        <f t="shared" si="13"/>
        <v>0 mes(es) y 0 día(s)</v>
      </c>
      <c r="K72" s="1" t="str" cm="1">
        <f t="array" ref="K72">IF(D108=0," ",(SUMPRODUCT(($D108&lt;=$E$21:$E$48)*($E108&gt;=$D$21:$D$48))&gt;1))</f>
        <v xml:space="preserve"> </v>
      </c>
      <c r="L72" s="1" t="str" cm="1">
        <f t="array" ref="L72">IF(E108=0," ",(SUMPRODUCT(($D108&lt;=$E$21:$E$48)*($E108&gt;=$D$21:$D$48))&gt;1))</f>
        <v xml:space="preserve"> </v>
      </c>
    </row>
    <row r="73" spans="1:12" ht="13.8" hidden="1">
      <c r="A73" s="38">
        <v>16</v>
      </c>
      <c r="B73" s="39"/>
      <c r="C73" s="44"/>
      <c r="D73" s="45"/>
      <c r="E73" s="45"/>
      <c r="F73" s="41">
        <f t="shared" si="9"/>
        <v>0</v>
      </c>
      <c r="G73" s="42">
        <f t="shared" si="10"/>
        <v>0</v>
      </c>
      <c r="H73" s="41">
        <f t="shared" si="11"/>
        <v>0</v>
      </c>
      <c r="I73" s="42">
        <f t="shared" si="12"/>
        <v>0</v>
      </c>
      <c r="J73" s="43" t="str">
        <f t="shared" si="13"/>
        <v>0 mes(es) y 0 día(s)</v>
      </c>
      <c r="K73" s="1" t="str" cm="1">
        <f t="array" ref="K73">IF(D109=0," ",(SUMPRODUCT(($D109&lt;=$E$21:$E$48)*($E109&gt;=$D$21:$D$48))&gt;1))</f>
        <v xml:space="preserve"> </v>
      </c>
      <c r="L73" s="1" t="str" cm="1">
        <f t="array" ref="L73">IF(E109=0," ",(SUMPRODUCT(($D109&lt;=$E$21:$E$48)*($E109&gt;=$D$21:$D$48))&gt;1))</f>
        <v xml:space="preserve"> </v>
      </c>
    </row>
    <row r="74" spans="1:12" ht="13.8" hidden="1">
      <c r="A74" s="38">
        <v>17</v>
      </c>
      <c r="B74" s="39"/>
      <c r="C74" s="44"/>
      <c r="D74" s="45"/>
      <c r="E74" s="45"/>
      <c r="F74" s="41">
        <f t="shared" si="9"/>
        <v>0</v>
      </c>
      <c r="G74" s="42">
        <f t="shared" si="10"/>
        <v>0</v>
      </c>
      <c r="H74" s="41">
        <f t="shared" si="11"/>
        <v>0</v>
      </c>
      <c r="I74" s="42">
        <f t="shared" si="12"/>
        <v>0</v>
      </c>
      <c r="J74" s="43" t="str">
        <f t="shared" si="13"/>
        <v>0 mes(es) y 0 día(s)</v>
      </c>
      <c r="K74" s="1" t="str" cm="1">
        <f t="array" ref="K74">IF(D110=0," ",(SUMPRODUCT(($D110&lt;=$E$21:$E$48)*($E110&gt;=$D$21:$D$48))&gt;1))</f>
        <v xml:space="preserve"> </v>
      </c>
      <c r="L74" s="1" t="str" cm="1">
        <f t="array" ref="L74">IF(E110=0," ",(SUMPRODUCT(($D110&lt;=$E$21:$E$48)*($E110&gt;=$D$21:$D$48))&gt;1))</f>
        <v xml:space="preserve"> </v>
      </c>
    </row>
    <row r="75" spans="1:12" ht="13.95" hidden="1" customHeight="1">
      <c r="A75" s="38">
        <v>18</v>
      </c>
      <c r="B75" s="39"/>
      <c r="C75" s="44"/>
      <c r="D75" s="45"/>
      <c r="E75" s="45"/>
      <c r="F75" s="41">
        <f t="shared" si="9"/>
        <v>0</v>
      </c>
      <c r="G75" s="42">
        <f t="shared" si="10"/>
        <v>0</v>
      </c>
      <c r="H75" s="41">
        <f t="shared" si="11"/>
        <v>0</v>
      </c>
      <c r="I75" s="42">
        <f t="shared" si="12"/>
        <v>0</v>
      </c>
      <c r="J75" s="43" t="str">
        <f t="shared" si="13"/>
        <v>0 mes(es) y 0 día(s)</v>
      </c>
      <c r="K75" s="1" t="str" cm="1">
        <f t="array" ref="K75">IF(D111=0," ",(SUMPRODUCT(($D111&lt;=$E$21:$E$48)*($E111&gt;=$D$21:$D$48))&gt;1))</f>
        <v xml:space="preserve"> </v>
      </c>
      <c r="L75" s="1" t="str" cm="1">
        <f t="array" ref="L75">IF(E111=0," ",(SUMPRODUCT(($D111&lt;=$E$21:$E$48)*($E111&gt;=$D$21:$D$48))&gt;1))</f>
        <v xml:space="preserve"> </v>
      </c>
    </row>
    <row r="76" spans="1:12" ht="13.95" hidden="1" customHeight="1">
      <c r="A76" s="38">
        <v>19</v>
      </c>
      <c r="B76" s="39"/>
      <c r="C76" s="44"/>
      <c r="D76" s="45"/>
      <c r="E76" s="45"/>
      <c r="F76" s="41">
        <f t="shared" si="9"/>
        <v>0</v>
      </c>
      <c r="G76" s="42">
        <f t="shared" si="10"/>
        <v>0</v>
      </c>
      <c r="H76" s="41">
        <f t="shared" si="11"/>
        <v>0</v>
      </c>
      <c r="I76" s="42">
        <f t="shared" si="12"/>
        <v>0</v>
      </c>
      <c r="J76" s="43" t="str">
        <f t="shared" si="13"/>
        <v>0 mes(es) y 0 día(s)</v>
      </c>
      <c r="K76" s="1" t="str" cm="1">
        <f t="array" ref="K76">IF(D112=0," ",(SUMPRODUCT(($D112&lt;=$E$21:$E$48)*($E112&gt;=$D$21:$D$48))&gt;1))</f>
        <v xml:space="preserve"> </v>
      </c>
      <c r="L76" s="1" t="str" cm="1">
        <f t="array" ref="L76">IF(E112=0," ",(SUMPRODUCT(($D112&lt;=$E$21:$E$48)*($E112&gt;=$D$21:$D$48))&gt;1))</f>
        <v xml:space="preserve"> </v>
      </c>
    </row>
    <row r="77" spans="1:12" ht="13.95" hidden="1" customHeight="1">
      <c r="A77" s="38">
        <v>20</v>
      </c>
      <c r="B77" s="39"/>
      <c r="C77" s="44"/>
      <c r="D77" s="45"/>
      <c r="E77" s="45"/>
      <c r="F77" s="41">
        <f t="shared" si="9"/>
        <v>0</v>
      </c>
      <c r="G77" s="42">
        <f t="shared" si="10"/>
        <v>0</v>
      </c>
      <c r="H77" s="41">
        <f t="shared" si="11"/>
        <v>0</v>
      </c>
      <c r="I77" s="42">
        <f t="shared" si="12"/>
        <v>0</v>
      </c>
      <c r="J77" s="43" t="str">
        <f t="shared" si="13"/>
        <v>0 mes(es) y 0 día(s)</v>
      </c>
      <c r="K77" s="1" t="str" cm="1">
        <f t="array" ref="K77">IF(D113=0," ",(SUMPRODUCT(($D113&lt;=$E$21:$E$48)*($E113&gt;=$D$21:$D$48))&gt;1))</f>
        <v xml:space="preserve"> </v>
      </c>
      <c r="L77" s="1" t="str" cm="1">
        <f t="array" ref="L77">IF(E113=0," ",(SUMPRODUCT(($D113&lt;=$E$21:$E$48)*($E113&gt;=$D$21:$D$48))&gt;1))</f>
        <v xml:space="preserve"> </v>
      </c>
    </row>
    <row r="78" spans="1:12" ht="13.95" hidden="1" customHeight="1">
      <c r="A78" s="38">
        <v>21</v>
      </c>
      <c r="B78" s="39"/>
      <c r="C78" s="44"/>
      <c r="D78" s="45"/>
      <c r="E78" s="45"/>
      <c r="F78" s="41">
        <f t="shared" si="9"/>
        <v>0</v>
      </c>
      <c r="G78" s="42">
        <f t="shared" si="10"/>
        <v>0</v>
      </c>
      <c r="H78" s="41">
        <f t="shared" si="11"/>
        <v>0</v>
      </c>
      <c r="I78" s="42">
        <f t="shared" si="12"/>
        <v>0</v>
      </c>
      <c r="J78" s="43" t="str">
        <f t="shared" si="13"/>
        <v>0 mes(es) y 0 día(s)</v>
      </c>
      <c r="K78" s="1" t="str" cm="1">
        <f t="array" ref="K78">IF(D114=0," ",(SUMPRODUCT(($D114&lt;=$E$21:$E$48)*($E114&gt;=$D$21:$D$48))&gt;1))</f>
        <v xml:space="preserve"> </v>
      </c>
      <c r="L78" s="1" t="str" cm="1">
        <f t="array" ref="L78">IF(E114=0," ",(SUMPRODUCT(($D114&lt;=$E$21:$E$48)*($E114&gt;=$D$21:$D$48))&gt;1))</f>
        <v xml:space="preserve"> </v>
      </c>
    </row>
    <row r="79" spans="1:12" ht="13.95" hidden="1" customHeight="1">
      <c r="A79" s="38">
        <v>22</v>
      </c>
      <c r="B79" s="39"/>
      <c r="C79" s="44"/>
      <c r="D79" s="45"/>
      <c r="E79" s="45"/>
      <c r="F79" s="41">
        <f t="shared" si="9"/>
        <v>0</v>
      </c>
      <c r="G79" s="42">
        <f t="shared" si="10"/>
        <v>0</v>
      </c>
      <c r="H79" s="41">
        <f t="shared" si="11"/>
        <v>0</v>
      </c>
      <c r="I79" s="42">
        <f t="shared" si="12"/>
        <v>0</v>
      </c>
      <c r="J79" s="43" t="str">
        <f t="shared" si="13"/>
        <v>0 mes(es) y 0 día(s)</v>
      </c>
      <c r="K79" s="1" t="str" cm="1">
        <f t="array" ref="K79">IF(D115=0," ",(SUMPRODUCT(($D115&lt;=$E$21:$E$48)*($E115&gt;=$D$21:$D$48))&gt;1))</f>
        <v xml:space="preserve"> </v>
      </c>
      <c r="L79" s="1" t="str" cm="1">
        <f t="array" ref="L79">IF(E115=0," ",(SUMPRODUCT(($D115&lt;=$E$21:$E$48)*($E115&gt;=$D$21:$D$48))&gt;1))</f>
        <v xml:space="preserve"> </v>
      </c>
    </row>
    <row r="80" spans="1:12" ht="13.95" hidden="1" customHeight="1">
      <c r="A80" s="38">
        <v>23</v>
      </c>
      <c r="B80" s="39"/>
      <c r="C80" s="44"/>
      <c r="D80" s="45"/>
      <c r="E80" s="45"/>
      <c r="F80" s="41">
        <f t="shared" si="9"/>
        <v>0</v>
      </c>
      <c r="G80" s="42">
        <f t="shared" si="10"/>
        <v>0</v>
      </c>
      <c r="H80" s="41">
        <f t="shared" si="11"/>
        <v>0</v>
      </c>
      <c r="I80" s="42">
        <f t="shared" si="12"/>
        <v>0</v>
      </c>
      <c r="J80" s="43" t="str">
        <f t="shared" si="13"/>
        <v>0 mes(es) y 0 día(s)</v>
      </c>
      <c r="K80" s="1" t="str" cm="1">
        <f t="array" ref="K80">IF(D116=0," ",(SUMPRODUCT(($D116&lt;=$E$21:$E$48)*($E116&gt;=$D$21:$D$48))&gt;1))</f>
        <v xml:space="preserve"> </v>
      </c>
      <c r="L80" s="1" t="str" cm="1">
        <f t="array" ref="L80">IF(E116=0," ",(SUMPRODUCT(($D116&lt;=$E$21:$E$48)*($E116&gt;=$D$21:$D$48))&gt;1))</f>
        <v xml:space="preserve"> </v>
      </c>
    </row>
    <row r="81" spans="1:13" ht="10.95" hidden="1" customHeight="1">
      <c r="A81" s="38">
        <v>24</v>
      </c>
      <c r="B81" s="39"/>
      <c r="C81" s="44"/>
      <c r="D81" s="45"/>
      <c r="E81" s="45"/>
      <c r="F81" s="41">
        <f t="shared" si="9"/>
        <v>0</v>
      </c>
      <c r="G81" s="42">
        <f t="shared" si="10"/>
        <v>0</v>
      </c>
      <c r="H81" s="41">
        <f t="shared" si="11"/>
        <v>0</v>
      </c>
      <c r="I81" s="42">
        <f t="shared" si="12"/>
        <v>0</v>
      </c>
      <c r="J81" s="43" t="str">
        <f t="shared" si="13"/>
        <v>0 mes(es) y 0 día(s)</v>
      </c>
      <c r="K81" s="1" t="str" cm="1">
        <f t="array" ref="K81">IF(D117=0," ",(SUMPRODUCT(($D117&lt;=$E$21:$E$48)*($E117&gt;=$D$21:$D$48))&gt;1))</f>
        <v xml:space="preserve"> </v>
      </c>
      <c r="L81" s="1" t="str" cm="1">
        <f t="array" ref="L81">IF(E117=0," ",(SUMPRODUCT(($D117&lt;=$E$21:$E$48)*($E117&gt;=$D$21:$D$48))&gt;1))</f>
        <v xml:space="preserve"> </v>
      </c>
    </row>
    <row r="82" spans="1:13" ht="13.95" hidden="1" customHeight="1">
      <c r="A82" s="38">
        <v>25</v>
      </c>
      <c r="B82" s="39"/>
      <c r="C82" s="44"/>
      <c r="D82" s="45"/>
      <c r="E82" s="45"/>
      <c r="F82" s="41">
        <f t="shared" si="9"/>
        <v>0</v>
      </c>
      <c r="G82" s="42">
        <f t="shared" si="10"/>
        <v>0</v>
      </c>
      <c r="H82" s="41">
        <f t="shared" si="11"/>
        <v>0</v>
      </c>
      <c r="I82" s="42">
        <f t="shared" si="12"/>
        <v>0</v>
      </c>
      <c r="J82" s="43" t="str">
        <f t="shared" si="13"/>
        <v>0 mes(es) y 0 día(s)</v>
      </c>
      <c r="K82" s="1" t="str" cm="1">
        <f t="array" ref="K82">IF(D118=0," ",(SUMPRODUCT(($D118&lt;=$E$21:$E$48)*($E118&gt;=$D$21:$D$48))&gt;1))</f>
        <v xml:space="preserve"> </v>
      </c>
      <c r="L82" s="1" t="str" cm="1">
        <f t="array" ref="L82">IF(E118=0," ",(SUMPRODUCT(($D118&lt;=$E$21:$E$48)*($E118&gt;=$D$21:$D$48))&gt;1))</f>
        <v xml:space="preserve"> </v>
      </c>
    </row>
    <row r="83" spans="1:13" ht="13.95" hidden="1" customHeight="1">
      <c r="A83" s="38">
        <v>26</v>
      </c>
      <c r="B83" s="39"/>
      <c r="C83" s="44"/>
      <c r="D83" s="45"/>
      <c r="E83" s="45"/>
      <c r="F83" s="41">
        <f t="shared" si="9"/>
        <v>0</v>
      </c>
      <c r="G83" s="42">
        <f t="shared" si="10"/>
        <v>0</v>
      </c>
      <c r="H83" s="41">
        <f t="shared" si="11"/>
        <v>0</v>
      </c>
      <c r="I83" s="42">
        <f t="shared" si="12"/>
        <v>0</v>
      </c>
      <c r="J83" s="116" t="str">
        <f t="shared" si="13"/>
        <v>0 mes(es) y 0 día(s)</v>
      </c>
      <c r="K83" s="1" t="str" cm="1">
        <f t="array" ref="K83">IF(D119=0," ",(SUMPRODUCT(($D119&lt;=$E$21:$E$48)*($E119&gt;=$D$21:$D$48))&gt;1))</f>
        <v xml:space="preserve"> </v>
      </c>
      <c r="L83" s="1" t="str" cm="1">
        <f t="array" ref="L83">IF(E119=0," ",(SUMPRODUCT(($D119&lt;=$E$21:$E$48)*($E119&gt;=$D$21:$D$48))&gt;1))</f>
        <v xml:space="preserve"> </v>
      </c>
    </row>
    <row r="84" spans="1:13" ht="13.95" hidden="1" customHeight="1">
      <c r="A84" s="38">
        <v>27</v>
      </c>
      <c r="B84" s="39"/>
      <c r="C84" s="44"/>
      <c r="D84" s="45"/>
      <c r="E84" s="45"/>
      <c r="F84" s="41">
        <f t="shared" si="9"/>
        <v>0</v>
      </c>
      <c r="G84" s="42">
        <f t="shared" si="10"/>
        <v>0</v>
      </c>
      <c r="H84" s="41">
        <f t="shared" si="11"/>
        <v>0</v>
      </c>
      <c r="I84" s="42">
        <f t="shared" si="12"/>
        <v>0</v>
      </c>
      <c r="J84" s="43" t="str">
        <f t="shared" si="13"/>
        <v>0 mes(es) y 0 día(s)</v>
      </c>
      <c r="K84" s="1" t="str" cm="1">
        <f t="array" ref="K84">IF(D120=0," ",(SUMPRODUCT(($D120&lt;=$E$21:$E$48)*($E120&gt;=$D$21:$D$48))&gt;1))</f>
        <v xml:space="preserve"> </v>
      </c>
      <c r="L84" s="1" t="str" cm="1">
        <f t="array" ref="L84">IF(E120=0," ",(SUMPRODUCT(($D120&lt;=$E$21:$E$48)*($E120&gt;=$D$21:$D$48))&gt;1))</f>
        <v xml:space="preserve"> </v>
      </c>
    </row>
    <row r="85" spans="1:13" ht="14.4" hidden="1" customHeight="1">
      <c r="A85" s="38">
        <v>28</v>
      </c>
      <c r="B85" s="39"/>
      <c r="C85" s="44"/>
      <c r="D85" s="45"/>
      <c r="E85" s="45"/>
      <c r="F85" s="41">
        <f t="shared" si="9"/>
        <v>0</v>
      </c>
      <c r="G85" s="42">
        <f t="shared" si="10"/>
        <v>0</v>
      </c>
      <c r="H85" s="41">
        <f t="shared" si="11"/>
        <v>0</v>
      </c>
      <c r="I85" s="42">
        <f t="shared" si="12"/>
        <v>0</v>
      </c>
      <c r="J85" s="43" t="str">
        <f t="shared" si="13"/>
        <v>0 mes(es) y 0 día(s)</v>
      </c>
      <c r="K85" s="1" t="str" cm="1">
        <f t="array" ref="K85">IF(D121=0," ",(SUMPRODUCT(($D121&lt;=$E$21:$E$48)*($E121&gt;=$D$21:$D$48))&gt;1))</f>
        <v xml:space="preserve"> </v>
      </c>
      <c r="L85" s="1" t="str" cm="1">
        <f t="array" ref="L85">IF(E121=0," ",(SUMPRODUCT(($D121&lt;=$E$21:$E$48)*($E121&gt;=$D$21:$D$48))&gt;1))</f>
        <v xml:space="preserve"> </v>
      </c>
    </row>
    <row r="86" spans="1:13" ht="13.95" hidden="1" customHeight="1">
      <c r="A86" s="38">
        <v>29</v>
      </c>
      <c r="B86" s="39"/>
      <c r="C86" s="44"/>
      <c r="D86" s="45"/>
      <c r="E86" s="45"/>
      <c r="F86" s="41">
        <f t="shared" si="9"/>
        <v>0</v>
      </c>
      <c r="G86" s="42">
        <f t="shared" si="10"/>
        <v>0</v>
      </c>
      <c r="H86" s="41">
        <f t="shared" si="11"/>
        <v>0</v>
      </c>
      <c r="I86" s="42">
        <f t="shared" si="12"/>
        <v>0</v>
      </c>
      <c r="J86" s="117" t="str">
        <f t="shared" si="13"/>
        <v>0 mes(es) y 0 día(s)</v>
      </c>
      <c r="K86" s="1" t="str" cm="1">
        <f t="array" ref="K86">IF(D122=0," ",(SUMPRODUCT(($D122&lt;=$E$21:$E$48)*($E122&gt;=$D$21:$D$48))&gt;1))</f>
        <v xml:space="preserve"> </v>
      </c>
      <c r="L86" s="1" t="str" cm="1">
        <f t="array" ref="L86">IF(E122=0," ",(SUMPRODUCT(($D122&lt;=$E$21:$E$48)*($E122&gt;=$D$21:$D$48))&gt;1))</f>
        <v xml:space="preserve"> </v>
      </c>
    </row>
    <row r="87" spans="1:13" ht="13.95" customHeight="1" thickBot="1">
      <c r="A87" s="9"/>
      <c r="B87" s="10"/>
      <c r="C87" s="10"/>
      <c r="D87" s="11"/>
      <c r="E87" s="11"/>
      <c r="F87" s="12"/>
      <c r="G87" s="13"/>
      <c r="H87" s="12"/>
      <c r="I87" s="13"/>
      <c r="J87" s="14"/>
      <c r="K87" s="1" t="str" cm="1">
        <f t="array" ref="K87">IF(D123=0," ",(SUMPRODUCT(($D123&lt;=$E$21:$E$48)*($E123&gt;=$D$21:$D$48))&gt;1))</f>
        <v xml:space="preserve"> </v>
      </c>
      <c r="L87" s="1" t="str" cm="1">
        <f t="array" ref="L87">IF(E123=0," ",(SUMPRODUCT(($D123&lt;=$E$21:$E$48)*($E123&gt;=$D$21:$D$48))&gt;1))</f>
        <v xml:space="preserve"> </v>
      </c>
    </row>
    <row r="88" spans="1:13" ht="13.95" customHeight="1" thickBot="1">
      <c r="A88" s="225" t="s">
        <v>102</v>
      </c>
      <c r="B88" s="226"/>
      <c r="C88" s="227"/>
      <c r="D88" s="234" t="s">
        <v>146</v>
      </c>
      <c r="E88" s="235"/>
      <c r="F88" s="100">
        <f>+SUM(F58:F87)</f>
        <v>0</v>
      </c>
      <c r="G88" s="101">
        <f>+ROUNDDOWN(F88,0)</f>
        <v>0</v>
      </c>
      <c r="H88" s="101">
        <f t="shared" ref="H88" si="14">+F88-G88</f>
        <v>0</v>
      </c>
      <c r="I88" s="102">
        <f t="shared" ref="I88" si="15">+ROUND(H88*30,0)</f>
        <v>0</v>
      </c>
      <c r="J88" s="80" t="str">
        <f>+CONCATENATE(G88," ","meses y ",I88," ","días")</f>
        <v>0 meses y 0 días</v>
      </c>
      <c r="K88" s="1" t="str" cm="1">
        <f t="array" ref="K88">IF(D124=0," ",(SUMPRODUCT(($D124&lt;=$E$21:$E$48)*($E124&gt;=$D$21:$D$48))&gt;1))</f>
        <v xml:space="preserve"> </v>
      </c>
      <c r="L88" s="1" t="str" cm="1">
        <f t="array" ref="L88">IF(E124=0," ",(SUMPRODUCT(($D124&lt;=$E$21:$E$48)*($E124&gt;=$D$21:$D$48))&gt;1))</f>
        <v xml:space="preserve"> </v>
      </c>
    </row>
    <row r="89" spans="1:13" ht="13.95" hidden="1" customHeight="1" thickBot="1">
      <c r="A89" s="228"/>
      <c r="B89" s="229"/>
      <c r="C89" s="230"/>
      <c r="D89" s="81">
        <f>+F88/12</f>
        <v>0</v>
      </c>
      <c r="E89" s="82">
        <f>+ROUNDDOWN(D89,0)</f>
        <v>0</v>
      </c>
      <c r="F89" s="103">
        <f>+D89-E89</f>
        <v>0</v>
      </c>
      <c r="G89" s="104">
        <f>+F89*12</f>
        <v>0</v>
      </c>
      <c r="H89" s="104">
        <f>+ROUNDDOWN(G89,0)</f>
        <v>0</v>
      </c>
      <c r="I89" s="105">
        <f>+G89-H89</f>
        <v>0</v>
      </c>
      <c r="J89" s="86">
        <f>+ROUND(I89*30,0)</f>
        <v>0</v>
      </c>
      <c r="K89" s="1" t="str" cm="1">
        <f t="array" ref="K89">IF(D125=0," ",(SUMPRODUCT(($D125&lt;=$E$21:$E$48)*($E125&gt;=$D$21:$D$48))&gt;1))</f>
        <v xml:space="preserve"> </v>
      </c>
      <c r="L89" s="1" t="str" cm="1">
        <f t="array" ref="L89">IF(E125=0," ",(SUMPRODUCT(($D125&lt;=$E$21:$E$48)*($E125&gt;=$D$21:$D$48))&gt;1))</f>
        <v xml:space="preserve"> </v>
      </c>
    </row>
    <row r="90" spans="1:13" ht="13.95" customHeight="1" thickBot="1">
      <c r="A90" s="231"/>
      <c r="B90" s="232"/>
      <c r="C90" s="233"/>
      <c r="D90" s="234" t="s">
        <v>145</v>
      </c>
      <c r="E90" s="235"/>
      <c r="F90" s="106"/>
      <c r="G90" s="107"/>
      <c r="H90" s="107"/>
      <c r="I90" s="108"/>
      <c r="J90" s="90" t="str">
        <f>+CONCATENATE(E89," "," año(s) ",H89," "," mes(es) y ",J89," "," día(s)")</f>
        <v>0  año(s) 0  mes(es) y 0  día(s)</v>
      </c>
      <c r="K90" s="1" t="str" cm="1">
        <f t="array" ref="K90">IF(D126=0," ",(SUMPRODUCT(($D126&lt;=$E$21:$E$48)*($E126&gt;=$D$21:$D$48))&gt;1))</f>
        <v xml:space="preserve"> </v>
      </c>
      <c r="L90" s="1" t="str" cm="1">
        <f t="array" ref="L90">IF(E126=0," ",(SUMPRODUCT(($D126&lt;=$E$21:$E$48)*($E126&gt;=$D$21:$D$48))&gt;1))</f>
        <v xml:space="preserve"> </v>
      </c>
    </row>
    <row r="91" spans="1:13" ht="27" customHeight="1" thickBot="1">
      <c r="A91" s="239" t="s">
        <v>103</v>
      </c>
      <c r="B91" s="240"/>
      <c r="C91" s="240"/>
      <c r="D91" s="240"/>
      <c r="E91" s="241"/>
      <c r="F91" s="109"/>
      <c r="G91" s="110"/>
      <c r="H91" s="110"/>
      <c r="I91" s="111"/>
      <c r="J91" s="112" t="e">
        <f>IF(G88&gt;=M91,"Cumple","NO CUMPLE")</f>
        <v>#N/A</v>
      </c>
      <c r="K91" s="1" t="str" cm="1">
        <f t="array" ref="K91">IF(D127=0," ",(SUMPRODUCT(($D127&lt;=$E$21:$E$48)*($E127&gt;=$D$21:$D$48))&gt;1))</f>
        <v xml:space="preserve"> </v>
      </c>
      <c r="L91" s="1" t="str" cm="1">
        <f t="array" ref="L91">IF(E127=0," ",(SUMPRODUCT(($D127&lt;=$E$21:$E$48)*($E127&gt;=$D$21:$D$48))&gt;1))</f>
        <v xml:space="preserve"> </v>
      </c>
      <c r="M91" s="1" t="e">
        <f>VLOOKUP(C9,PERFIL!A1:J23,10,0)</f>
        <v>#N/A</v>
      </c>
    </row>
    <row r="92" spans="1:13" ht="45" customHeight="1" thickBot="1">
      <c r="A92" s="251" t="s">
        <v>166</v>
      </c>
      <c r="B92" s="252"/>
      <c r="C92" s="252"/>
      <c r="D92" s="252"/>
      <c r="E92" s="252"/>
      <c r="F92" s="252"/>
      <c r="G92" s="252"/>
      <c r="H92" s="252"/>
      <c r="I92" s="252"/>
      <c r="J92" s="253"/>
    </row>
    <row r="93" spans="1:13" ht="35.4" customHeight="1" thickBot="1">
      <c r="A93" s="248" t="s">
        <v>106</v>
      </c>
      <c r="B93" s="249"/>
      <c r="C93" s="249"/>
      <c r="D93" s="249"/>
      <c r="E93" s="249"/>
      <c r="F93" s="249"/>
      <c r="G93" s="249"/>
      <c r="H93" s="249"/>
      <c r="I93" s="249"/>
      <c r="J93" s="250"/>
    </row>
    <row r="94" spans="1:13" ht="57" customHeight="1" thickBot="1">
      <c r="A94" s="197" t="s">
        <v>63</v>
      </c>
      <c r="B94" s="198"/>
      <c r="C94" s="199" t="str">
        <f>IF(C9="","",C9)</f>
        <v/>
      </c>
      <c r="D94" s="200"/>
      <c r="E94" s="197" t="s">
        <v>147</v>
      </c>
      <c r="F94" s="198"/>
      <c r="G94" s="61"/>
      <c r="H94" s="61"/>
      <c r="I94" s="62"/>
      <c r="J94" s="63"/>
      <c r="K94" s="2"/>
      <c r="L94" s="2"/>
      <c r="M94" s="1" t="str">
        <f>IFERROR(VLOOKUP(C9,PERFIL!A1:B23,2,0),"")</f>
        <v/>
      </c>
    </row>
    <row r="95" spans="1:13" ht="18" customHeight="1" thickBot="1">
      <c r="A95" s="215" t="s">
        <v>167</v>
      </c>
      <c r="B95" s="216"/>
      <c r="C95" s="216"/>
      <c r="D95" s="216"/>
      <c r="E95" s="216"/>
      <c r="F95" s="216"/>
      <c r="G95" s="216"/>
      <c r="H95" s="216"/>
      <c r="I95" s="216"/>
      <c r="J95" s="217"/>
      <c r="K95" s="113"/>
      <c r="L95" s="113"/>
    </row>
    <row r="96" spans="1:13" ht="75.599999999999994" customHeight="1">
      <c r="A96" s="221" t="s">
        <v>70</v>
      </c>
      <c r="B96" s="222"/>
      <c r="C96" s="167" t="str">
        <f>IFERROR(VLOOKUP(J94,PERFIL!Q2:R15,2,0),"NO APLICA")</f>
        <v>NO APLICA</v>
      </c>
      <c r="D96" s="218" t="str" cm="1">
        <f t="array" ref="D96">_xlfn.IFS(C96="LO CUMPLE CON EXPERIENCIA CERTIFICADA","LO CUMPLE CON EXPERIENCIA CERTIFICADA",C96="NO APLICA","NO APLICA",TRUE,M96)</f>
        <v>NO APLICA</v>
      </c>
      <c r="E96" s="218"/>
      <c r="F96" s="218"/>
      <c r="G96" s="218"/>
      <c r="H96" s="218"/>
      <c r="I96" s="218"/>
      <c r="J96" s="219"/>
      <c r="M96" s="2" t="s">
        <v>122</v>
      </c>
    </row>
    <row r="97" spans="1:14" ht="31.95" customHeight="1">
      <c r="A97" s="223"/>
      <c r="B97" s="224"/>
      <c r="C97" s="181" t="s">
        <v>151</v>
      </c>
      <c r="D97" s="254" t="str">
        <f>IFERROR(VLOOKUP(C96,PERFIL!A27:C35,2,0),"NO APLICA")</f>
        <v>NO APLICA</v>
      </c>
      <c r="E97" s="255"/>
      <c r="F97" s="255"/>
      <c r="G97" s="255"/>
      <c r="H97" s="255"/>
      <c r="I97" s="255"/>
      <c r="J97" s="256"/>
      <c r="M97" s="1" t="str">
        <f>IFERROR(VLOOKUP(J94,PERFIL!Q2:S15,3,0),"")</f>
        <v/>
      </c>
      <c r="N97" s="1" t="e">
        <f>VLOOKUP(D97,PERFIL!B27:C35,2,0)</f>
        <v>#N/A</v>
      </c>
    </row>
    <row r="98" spans="1:14" ht="37.950000000000003" customHeight="1">
      <c r="A98" s="220" t="s">
        <v>108</v>
      </c>
      <c r="B98" s="220"/>
      <c r="C98" s="201" t="str">
        <f>IFERROR(CONCATENATE(N98," ","APLICA"),"NO APLICA")</f>
        <v>NO APLICA</v>
      </c>
      <c r="D98" s="201"/>
      <c r="E98" s="201"/>
      <c r="F98" s="201"/>
      <c r="G98" s="201"/>
      <c r="H98" s="201"/>
      <c r="I98" s="201"/>
      <c r="J98" s="201"/>
      <c r="N98" s="1" t="e">
        <f>IF(N97=0,"SI","NO")</f>
        <v>#N/A</v>
      </c>
    </row>
    <row r="99" spans="1:14" ht="19.2" customHeight="1" thickBot="1">
      <c r="A99" s="242" t="s">
        <v>0</v>
      </c>
      <c r="B99" s="244" t="s">
        <v>97</v>
      </c>
      <c r="C99" s="244" t="s">
        <v>99</v>
      </c>
      <c r="D99" s="246" t="s">
        <v>100</v>
      </c>
      <c r="E99" s="247"/>
      <c r="F99" s="175"/>
      <c r="G99" s="176"/>
      <c r="H99" s="176"/>
      <c r="I99" s="177"/>
      <c r="J99" s="244" t="s">
        <v>101</v>
      </c>
    </row>
    <row r="100" spans="1:14" ht="35.4" customHeight="1" thickBot="1">
      <c r="A100" s="243"/>
      <c r="B100" s="245"/>
      <c r="C100" s="245"/>
      <c r="D100" s="160" t="s">
        <v>98</v>
      </c>
      <c r="E100" s="161" t="s">
        <v>23</v>
      </c>
      <c r="F100" s="126"/>
      <c r="G100" s="114"/>
      <c r="H100" s="114"/>
      <c r="I100" s="127"/>
      <c r="J100" s="266"/>
    </row>
    <row r="101" spans="1:14" ht="13.8">
      <c r="A101" s="64">
        <v>1</v>
      </c>
      <c r="B101" s="55"/>
      <c r="C101" s="56"/>
      <c r="D101" s="57"/>
      <c r="E101" s="57"/>
      <c r="F101" s="58">
        <f>+IF(ISBLANK(D101),0,(DAYS360(D101,E101)+1)/30)</f>
        <v>0</v>
      </c>
      <c r="G101" s="59">
        <f>+ROUNDDOWN(DAYS360(D101,E101)/30,0)</f>
        <v>0</v>
      </c>
      <c r="H101" s="58">
        <f>+F101-G101</f>
        <v>0</v>
      </c>
      <c r="I101" s="59">
        <f>+ROUND(H101*30,0)</f>
        <v>0</v>
      </c>
      <c r="J101" s="65" t="str">
        <f>+CONCATENATE(G101," ","mes(es) y ",I101," ","día(s)")</f>
        <v>0 mes(es) y 0 día(s)</v>
      </c>
    </row>
    <row r="102" spans="1:14" ht="13.8">
      <c r="A102" s="46">
        <v>2</v>
      </c>
      <c r="B102" s="39"/>
      <c r="C102" s="44"/>
      <c r="D102" s="40"/>
      <c r="E102" s="40"/>
      <c r="F102" s="41">
        <f t="shared" ref="F102:F129" si="16">+IF(ISBLANK(D102),0,(DAYS360(D102,E102)+1)/30)</f>
        <v>0</v>
      </c>
      <c r="G102" s="42">
        <f t="shared" ref="G102:G129" si="17">+ROUNDDOWN(DAYS360(D102,E102)/30,0)</f>
        <v>0</v>
      </c>
      <c r="H102" s="41">
        <f t="shared" ref="H102:H129" si="18">+F102-G102</f>
        <v>0</v>
      </c>
      <c r="I102" s="42">
        <f t="shared" ref="I102:I129" si="19">+ROUND(H102*30,0)</f>
        <v>0</v>
      </c>
      <c r="J102" s="47" t="str">
        <f>+CONCATENATE(G102," ","mes(es) y ",I102," ","día(s)")</f>
        <v>0 mes(es) y 0 día(s)</v>
      </c>
    </row>
    <row r="103" spans="1:14" ht="13.8">
      <c r="A103" s="46">
        <v>3</v>
      </c>
      <c r="B103" s="39"/>
      <c r="C103" s="44"/>
      <c r="D103" s="45"/>
      <c r="E103" s="45"/>
      <c r="F103" s="41">
        <f t="shared" si="16"/>
        <v>0</v>
      </c>
      <c r="G103" s="42">
        <f t="shared" si="17"/>
        <v>0</v>
      </c>
      <c r="H103" s="41">
        <f t="shared" si="18"/>
        <v>0</v>
      </c>
      <c r="I103" s="42">
        <f t="shared" si="19"/>
        <v>0</v>
      </c>
      <c r="J103" s="47" t="str">
        <f t="shared" ref="J103:J129" si="20">+CONCATENATE(G103," ","mes(es) y ",I103," ","día(s)")</f>
        <v>0 mes(es) y 0 día(s)</v>
      </c>
    </row>
    <row r="104" spans="1:14" ht="13.8">
      <c r="A104" s="46">
        <v>4</v>
      </c>
      <c r="B104" s="39"/>
      <c r="C104" s="24"/>
      <c r="D104" s="45"/>
      <c r="E104" s="45"/>
      <c r="F104" s="41">
        <f t="shared" si="16"/>
        <v>0</v>
      </c>
      <c r="G104" s="42">
        <f t="shared" si="17"/>
        <v>0</v>
      </c>
      <c r="H104" s="41">
        <f t="shared" si="18"/>
        <v>0</v>
      </c>
      <c r="I104" s="42">
        <f t="shared" si="19"/>
        <v>0</v>
      </c>
      <c r="J104" s="47" t="str">
        <f t="shared" si="20"/>
        <v>0 mes(es) y 0 día(s)</v>
      </c>
    </row>
    <row r="105" spans="1:14" ht="13.8">
      <c r="A105" s="46">
        <v>5</v>
      </c>
      <c r="B105" s="39"/>
      <c r="C105" s="24"/>
      <c r="D105" s="45"/>
      <c r="E105" s="45"/>
      <c r="F105" s="41">
        <f t="shared" si="16"/>
        <v>0</v>
      </c>
      <c r="G105" s="42">
        <f t="shared" si="17"/>
        <v>0</v>
      </c>
      <c r="H105" s="41">
        <f t="shared" si="18"/>
        <v>0</v>
      </c>
      <c r="I105" s="42">
        <f t="shared" si="19"/>
        <v>0</v>
      </c>
      <c r="J105" s="47" t="str">
        <f t="shared" si="20"/>
        <v>0 mes(es) y 0 día(s)</v>
      </c>
    </row>
    <row r="106" spans="1:14" ht="13.8">
      <c r="A106" s="46">
        <v>6</v>
      </c>
      <c r="B106" s="39"/>
      <c r="C106" s="24"/>
      <c r="D106" s="45"/>
      <c r="E106" s="45"/>
      <c r="F106" s="41">
        <f t="shared" si="16"/>
        <v>0</v>
      </c>
      <c r="G106" s="42">
        <f t="shared" si="17"/>
        <v>0</v>
      </c>
      <c r="H106" s="41">
        <f t="shared" si="18"/>
        <v>0</v>
      </c>
      <c r="I106" s="42">
        <f t="shared" si="19"/>
        <v>0</v>
      </c>
      <c r="J106" s="47" t="str">
        <f t="shared" si="20"/>
        <v>0 mes(es) y 0 día(s)</v>
      </c>
    </row>
    <row r="107" spans="1:14" ht="13.8">
      <c r="A107" s="46">
        <v>7</v>
      </c>
      <c r="B107" s="39"/>
      <c r="C107" s="24"/>
      <c r="D107" s="45"/>
      <c r="E107" s="45"/>
      <c r="F107" s="41">
        <f t="shared" si="16"/>
        <v>0</v>
      </c>
      <c r="G107" s="42">
        <f t="shared" si="17"/>
        <v>0</v>
      </c>
      <c r="H107" s="41">
        <f t="shared" si="18"/>
        <v>0</v>
      </c>
      <c r="I107" s="42">
        <f t="shared" si="19"/>
        <v>0</v>
      </c>
      <c r="J107" s="47" t="str">
        <f t="shared" si="20"/>
        <v>0 mes(es) y 0 día(s)</v>
      </c>
    </row>
    <row r="108" spans="1:14" ht="13.8">
      <c r="A108" s="46">
        <v>8</v>
      </c>
      <c r="B108" s="39"/>
      <c r="C108" s="44"/>
      <c r="D108" s="45"/>
      <c r="E108" s="45"/>
      <c r="F108" s="41">
        <f t="shared" si="16"/>
        <v>0</v>
      </c>
      <c r="G108" s="42">
        <f t="shared" si="17"/>
        <v>0</v>
      </c>
      <c r="H108" s="41">
        <f t="shared" si="18"/>
        <v>0</v>
      </c>
      <c r="I108" s="42">
        <f t="shared" si="19"/>
        <v>0</v>
      </c>
      <c r="J108" s="47" t="str">
        <f t="shared" si="20"/>
        <v>0 mes(es) y 0 día(s)</v>
      </c>
    </row>
    <row r="109" spans="1:14" ht="13.8">
      <c r="A109" s="46">
        <v>9</v>
      </c>
      <c r="B109" s="39"/>
      <c r="C109" s="44"/>
      <c r="D109" s="45"/>
      <c r="E109" s="45"/>
      <c r="F109" s="41">
        <f t="shared" si="16"/>
        <v>0</v>
      </c>
      <c r="G109" s="42">
        <f t="shared" si="17"/>
        <v>0</v>
      </c>
      <c r="H109" s="41">
        <f t="shared" si="18"/>
        <v>0</v>
      </c>
      <c r="I109" s="42">
        <f t="shared" si="19"/>
        <v>0</v>
      </c>
      <c r="J109" s="47" t="str">
        <f t="shared" si="20"/>
        <v>0 mes(es) y 0 día(s)</v>
      </c>
    </row>
    <row r="110" spans="1:14" ht="13.8" hidden="1">
      <c r="A110" s="46">
        <v>10</v>
      </c>
      <c r="B110" s="39"/>
      <c r="C110" s="44"/>
      <c r="D110" s="45"/>
      <c r="E110" s="45"/>
      <c r="F110" s="41">
        <f t="shared" si="16"/>
        <v>0</v>
      </c>
      <c r="G110" s="42">
        <f t="shared" si="17"/>
        <v>0</v>
      </c>
      <c r="H110" s="41">
        <f t="shared" si="18"/>
        <v>0</v>
      </c>
      <c r="I110" s="42">
        <f t="shared" si="19"/>
        <v>0</v>
      </c>
      <c r="J110" s="47" t="str">
        <f t="shared" si="20"/>
        <v>0 mes(es) y 0 día(s)</v>
      </c>
    </row>
    <row r="111" spans="1:14" ht="13.8" hidden="1">
      <c r="A111" s="46">
        <v>11</v>
      </c>
      <c r="B111" s="39"/>
      <c r="C111" s="44"/>
      <c r="D111" s="45"/>
      <c r="E111" s="45"/>
      <c r="F111" s="41">
        <f t="shared" si="16"/>
        <v>0</v>
      </c>
      <c r="G111" s="42">
        <f t="shared" si="17"/>
        <v>0</v>
      </c>
      <c r="H111" s="41">
        <f t="shared" si="18"/>
        <v>0</v>
      </c>
      <c r="I111" s="42">
        <f t="shared" si="19"/>
        <v>0</v>
      </c>
      <c r="J111" s="47" t="str">
        <f t="shared" si="20"/>
        <v>0 mes(es) y 0 día(s)</v>
      </c>
    </row>
    <row r="112" spans="1:14" ht="13.8" hidden="1">
      <c r="A112" s="46">
        <v>12</v>
      </c>
      <c r="B112" s="39"/>
      <c r="C112" s="44"/>
      <c r="D112" s="45"/>
      <c r="E112" s="45"/>
      <c r="F112" s="41">
        <f t="shared" si="16"/>
        <v>0</v>
      </c>
      <c r="G112" s="42">
        <f t="shared" si="17"/>
        <v>0</v>
      </c>
      <c r="H112" s="41">
        <f t="shared" si="18"/>
        <v>0</v>
      </c>
      <c r="I112" s="42">
        <f t="shared" si="19"/>
        <v>0</v>
      </c>
      <c r="J112" s="47" t="str">
        <f t="shared" si="20"/>
        <v>0 mes(es) y 0 día(s)</v>
      </c>
    </row>
    <row r="113" spans="1:10" ht="13.8" hidden="1">
      <c r="A113" s="46">
        <v>13</v>
      </c>
      <c r="B113" s="39"/>
      <c r="C113" s="44"/>
      <c r="D113" s="45"/>
      <c r="E113" s="45"/>
      <c r="F113" s="41">
        <f t="shared" si="16"/>
        <v>0</v>
      </c>
      <c r="G113" s="42">
        <f t="shared" si="17"/>
        <v>0</v>
      </c>
      <c r="H113" s="41">
        <f t="shared" si="18"/>
        <v>0</v>
      </c>
      <c r="I113" s="42">
        <f t="shared" si="19"/>
        <v>0</v>
      </c>
      <c r="J113" s="47" t="str">
        <f t="shared" si="20"/>
        <v>0 mes(es) y 0 día(s)</v>
      </c>
    </row>
    <row r="114" spans="1:10" ht="13.8" hidden="1">
      <c r="A114" s="46">
        <v>14</v>
      </c>
      <c r="B114" s="39"/>
      <c r="C114" s="44"/>
      <c r="D114" s="45"/>
      <c r="E114" s="45"/>
      <c r="F114" s="41">
        <f t="shared" si="16"/>
        <v>0</v>
      </c>
      <c r="G114" s="42">
        <f t="shared" si="17"/>
        <v>0</v>
      </c>
      <c r="H114" s="41">
        <f t="shared" si="18"/>
        <v>0</v>
      </c>
      <c r="I114" s="42">
        <f t="shared" si="19"/>
        <v>0</v>
      </c>
      <c r="J114" s="47" t="str">
        <f t="shared" si="20"/>
        <v>0 mes(es) y 0 día(s)</v>
      </c>
    </row>
    <row r="115" spans="1:10" ht="13.8" hidden="1">
      <c r="A115" s="46">
        <v>15</v>
      </c>
      <c r="B115" s="39"/>
      <c r="C115" s="44"/>
      <c r="D115" s="45"/>
      <c r="E115" s="45"/>
      <c r="F115" s="41">
        <f t="shared" si="16"/>
        <v>0</v>
      </c>
      <c r="G115" s="42">
        <f t="shared" si="17"/>
        <v>0</v>
      </c>
      <c r="H115" s="41">
        <f t="shared" si="18"/>
        <v>0</v>
      </c>
      <c r="I115" s="42">
        <f t="shared" si="19"/>
        <v>0</v>
      </c>
      <c r="J115" s="47" t="str">
        <f t="shared" si="20"/>
        <v>0 mes(es) y 0 día(s)</v>
      </c>
    </row>
    <row r="116" spans="1:10" ht="13.8" hidden="1">
      <c r="A116" s="46">
        <v>16</v>
      </c>
      <c r="B116" s="39"/>
      <c r="C116" s="44"/>
      <c r="D116" s="45"/>
      <c r="E116" s="45"/>
      <c r="F116" s="41">
        <f t="shared" si="16"/>
        <v>0</v>
      </c>
      <c r="G116" s="42">
        <f t="shared" si="17"/>
        <v>0</v>
      </c>
      <c r="H116" s="41">
        <f t="shared" si="18"/>
        <v>0</v>
      </c>
      <c r="I116" s="42">
        <f t="shared" si="19"/>
        <v>0</v>
      </c>
      <c r="J116" s="47" t="str">
        <f t="shared" si="20"/>
        <v>0 mes(es) y 0 día(s)</v>
      </c>
    </row>
    <row r="117" spans="1:10" ht="13.8" hidden="1">
      <c r="A117" s="46">
        <v>17</v>
      </c>
      <c r="B117" s="39"/>
      <c r="C117" s="44"/>
      <c r="D117" s="45"/>
      <c r="E117" s="45"/>
      <c r="F117" s="41">
        <f t="shared" si="16"/>
        <v>0</v>
      </c>
      <c r="G117" s="42">
        <f t="shared" si="17"/>
        <v>0</v>
      </c>
      <c r="H117" s="41">
        <f t="shared" si="18"/>
        <v>0</v>
      </c>
      <c r="I117" s="42">
        <f t="shared" si="19"/>
        <v>0</v>
      </c>
      <c r="J117" s="47" t="str">
        <f t="shared" si="20"/>
        <v>0 mes(es) y 0 día(s)</v>
      </c>
    </row>
    <row r="118" spans="1:10" ht="13.8" hidden="1">
      <c r="A118" s="46">
        <v>18</v>
      </c>
      <c r="B118" s="39"/>
      <c r="C118" s="44"/>
      <c r="D118" s="45"/>
      <c r="E118" s="45"/>
      <c r="F118" s="41">
        <f t="shared" si="16"/>
        <v>0</v>
      </c>
      <c r="G118" s="42">
        <f t="shared" si="17"/>
        <v>0</v>
      </c>
      <c r="H118" s="41">
        <f t="shared" si="18"/>
        <v>0</v>
      </c>
      <c r="I118" s="42">
        <f t="shared" si="19"/>
        <v>0</v>
      </c>
      <c r="J118" s="47" t="str">
        <f t="shared" si="20"/>
        <v>0 mes(es) y 0 día(s)</v>
      </c>
    </row>
    <row r="119" spans="1:10" ht="13.8" hidden="1">
      <c r="A119" s="46">
        <v>19</v>
      </c>
      <c r="B119" s="39"/>
      <c r="C119" s="44"/>
      <c r="D119" s="45"/>
      <c r="E119" s="45"/>
      <c r="F119" s="41">
        <f t="shared" si="16"/>
        <v>0</v>
      </c>
      <c r="G119" s="42">
        <f t="shared" si="17"/>
        <v>0</v>
      </c>
      <c r="H119" s="41">
        <f t="shared" si="18"/>
        <v>0</v>
      </c>
      <c r="I119" s="42">
        <f t="shared" si="19"/>
        <v>0</v>
      </c>
      <c r="J119" s="47" t="str">
        <f t="shared" si="20"/>
        <v>0 mes(es) y 0 día(s)</v>
      </c>
    </row>
    <row r="120" spans="1:10" ht="13.8" hidden="1">
      <c r="A120" s="46">
        <v>20</v>
      </c>
      <c r="B120" s="39"/>
      <c r="C120" s="44"/>
      <c r="D120" s="45"/>
      <c r="E120" s="45"/>
      <c r="F120" s="41">
        <f t="shared" si="16"/>
        <v>0</v>
      </c>
      <c r="G120" s="42">
        <f t="shared" si="17"/>
        <v>0</v>
      </c>
      <c r="H120" s="41">
        <f t="shared" si="18"/>
        <v>0</v>
      </c>
      <c r="I120" s="42">
        <f t="shared" si="19"/>
        <v>0</v>
      </c>
      <c r="J120" s="47" t="str">
        <f t="shared" si="20"/>
        <v>0 mes(es) y 0 día(s)</v>
      </c>
    </row>
    <row r="121" spans="1:10" ht="13.8" hidden="1">
      <c r="A121" s="46">
        <v>21</v>
      </c>
      <c r="B121" s="39"/>
      <c r="C121" s="44"/>
      <c r="D121" s="45"/>
      <c r="E121" s="45"/>
      <c r="F121" s="41">
        <f t="shared" si="16"/>
        <v>0</v>
      </c>
      <c r="G121" s="42">
        <f t="shared" si="17"/>
        <v>0</v>
      </c>
      <c r="H121" s="41">
        <f t="shared" si="18"/>
        <v>0</v>
      </c>
      <c r="I121" s="42">
        <f t="shared" si="19"/>
        <v>0</v>
      </c>
      <c r="J121" s="47" t="str">
        <f t="shared" si="20"/>
        <v>0 mes(es) y 0 día(s)</v>
      </c>
    </row>
    <row r="122" spans="1:10" ht="13.8" hidden="1">
      <c r="A122" s="46">
        <v>22</v>
      </c>
      <c r="B122" s="39"/>
      <c r="C122" s="44"/>
      <c r="D122" s="45"/>
      <c r="E122" s="45"/>
      <c r="F122" s="41">
        <f t="shared" si="16"/>
        <v>0</v>
      </c>
      <c r="G122" s="42">
        <f t="shared" si="17"/>
        <v>0</v>
      </c>
      <c r="H122" s="41">
        <f t="shared" si="18"/>
        <v>0</v>
      </c>
      <c r="I122" s="42">
        <f t="shared" si="19"/>
        <v>0</v>
      </c>
      <c r="J122" s="47" t="str">
        <f t="shared" si="20"/>
        <v>0 mes(es) y 0 día(s)</v>
      </c>
    </row>
    <row r="123" spans="1:10" ht="13.8" hidden="1">
      <c r="A123" s="46">
        <v>23</v>
      </c>
      <c r="B123" s="39"/>
      <c r="C123" s="44"/>
      <c r="D123" s="45"/>
      <c r="E123" s="45"/>
      <c r="F123" s="41">
        <f t="shared" si="16"/>
        <v>0</v>
      </c>
      <c r="G123" s="42">
        <f t="shared" si="17"/>
        <v>0</v>
      </c>
      <c r="H123" s="41">
        <f t="shared" si="18"/>
        <v>0</v>
      </c>
      <c r="I123" s="42">
        <f t="shared" si="19"/>
        <v>0</v>
      </c>
      <c r="J123" s="47" t="str">
        <f t="shared" si="20"/>
        <v>0 mes(es) y 0 día(s)</v>
      </c>
    </row>
    <row r="124" spans="1:10" ht="13.8" hidden="1">
      <c r="A124" s="46">
        <v>24</v>
      </c>
      <c r="B124" s="39"/>
      <c r="C124" s="44"/>
      <c r="D124" s="45"/>
      <c r="E124" s="45"/>
      <c r="F124" s="41">
        <f t="shared" si="16"/>
        <v>0</v>
      </c>
      <c r="G124" s="42">
        <f t="shared" si="17"/>
        <v>0</v>
      </c>
      <c r="H124" s="41">
        <f t="shared" si="18"/>
        <v>0</v>
      </c>
      <c r="I124" s="42">
        <f t="shared" si="19"/>
        <v>0</v>
      </c>
      <c r="J124" s="47" t="str">
        <f t="shared" si="20"/>
        <v>0 mes(es) y 0 día(s)</v>
      </c>
    </row>
    <row r="125" spans="1:10" ht="13.8" hidden="1">
      <c r="A125" s="46">
        <v>25</v>
      </c>
      <c r="B125" s="39"/>
      <c r="C125" s="44"/>
      <c r="D125" s="45"/>
      <c r="E125" s="45"/>
      <c r="F125" s="41">
        <f t="shared" si="16"/>
        <v>0</v>
      </c>
      <c r="G125" s="42">
        <f t="shared" si="17"/>
        <v>0</v>
      </c>
      <c r="H125" s="41">
        <f t="shared" si="18"/>
        <v>0</v>
      </c>
      <c r="I125" s="42">
        <f t="shared" si="19"/>
        <v>0</v>
      </c>
      <c r="J125" s="47" t="str">
        <f t="shared" si="20"/>
        <v>0 mes(es) y 0 día(s)</v>
      </c>
    </row>
    <row r="126" spans="1:10" ht="13.8" hidden="1">
      <c r="A126" s="46">
        <v>26</v>
      </c>
      <c r="B126" s="39"/>
      <c r="C126" s="44"/>
      <c r="D126" s="45"/>
      <c r="E126" s="45"/>
      <c r="F126" s="41">
        <f t="shared" si="16"/>
        <v>0</v>
      </c>
      <c r="G126" s="42">
        <f t="shared" si="17"/>
        <v>0</v>
      </c>
      <c r="H126" s="41">
        <f t="shared" si="18"/>
        <v>0</v>
      </c>
      <c r="I126" s="42">
        <f t="shared" si="19"/>
        <v>0</v>
      </c>
      <c r="J126" s="124" t="str">
        <f t="shared" si="20"/>
        <v>0 mes(es) y 0 día(s)</v>
      </c>
    </row>
    <row r="127" spans="1:10" ht="13.8" hidden="1">
      <c r="A127" s="46">
        <v>27</v>
      </c>
      <c r="B127" s="39"/>
      <c r="C127" s="44"/>
      <c r="D127" s="45"/>
      <c r="E127" s="45"/>
      <c r="F127" s="41">
        <f t="shared" si="16"/>
        <v>0</v>
      </c>
      <c r="G127" s="42">
        <f t="shared" si="17"/>
        <v>0</v>
      </c>
      <c r="H127" s="41">
        <f t="shared" si="18"/>
        <v>0</v>
      </c>
      <c r="I127" s="42">
        <f t="shared" si="19"/>
        <v>0</v>
      </c>
      <c r="J127" s="47" t="str">
        <f t="shared" si="20"/>
        <v>0 mes(es) y 0 día(s)</v>
      </c>
    </row>
    <row r="128" spans="1:10" ht="12" hidden="1" customHeight="1">
      <c r="A128" s="46">
        <v>28</v>
      </c>
      <c r="B128" s="39"/>
      <c r="C128" s="44"/>
      <c r="D128" s="45"/>
      <c r="E128" s="45"/>
      <c r="F128" s="41">
        <f t="shared" si="16"/>
        <v>0</v>
      </c>
      <c r="G128" s="42">
        <f t="shared" si="17"/>
        <v>0</v>
      </c>
      <c r="H128" s="41">
        <f t="shared" si="18"/>
        <v>0</v>
      </c>
      <c r="I128" s="42">
        <f t="shared" si="19"/>
        <v>0</v>
      </c>
      <c r="J128" s="47" t="str">
        <f t="shared" si="20"/>
        <v>0 mes(es) y 0 día(s)</v>
      </c>
    </row>
    <row r="129" spans="1:12" ht="14.4" hidden="1" thickBot="1">
      <c r="A129" s="48">
        <v>29</v>
      </c>
      <c r="B129" s="49"/>
      <c r="C129" s="50"/>
      <c r="D129" s="51"/>
      <c r="E129" s="51"/>
      <c r="F129" s="52">
        <f t="shared" si="16"/>
        <v>0</v>
      </c>
      <c r="G129" s="53">
        <f t="shared" si="17"/>
        <v>0</v>
      </c>
      <c r="H129" s="52">
        <f t="shared" si="18"/>
        <v>0</v>
      </c>
      <c r="I129" s="53">
        <f t="shared" si="19"/>
        <v>0</v>
      </c>
      <c r="J129" s="125" t="str">
        <f t="shared" si="20"/>
        <v>0 mes(es) y 0 día(s)</v>
      </c>
    </row>
    <row r="130" spans="1:12" ht="14.4" thickBot="1">
      <c r="A130" s="118"/>
      <c r="B130" s="119"/>
      <c r="C130" s="119"/>
      <c r="D130" s="120"/>
      <c r="E130" s="120"/>
      <c r="F130" s="121"/>
      <c r="G130" s="122"/>
      <c r="H130" s="121"/>
      <c r="I130" s="122"/>
      <c r="J130" s="123"/>
    </row>
    <row r="131" spans="1:12" ht="16.95" customHeight="1" thickBot="1">
      <c r="A131" s="225" t="s">
        <v>102</v>
      </c>
      <c r="B131" s="226"/>
      <c r="C131" s="227"/>
      <c r="D131" s="234" t="s">
        <v>146</v>
      </c>
      <c r="E131" s="235"/>
      <c r="F131" s="128">
        <f>+SUM(F101:F130)</f>
        <v>0</v>
      </c>
      <c r="G131" s="129">
        <f>+ROUNDDOWN(F131,0)</f>
        <v>0</v>
      </c>
      <c r="H131" s="129">
        <f t="shared" ref="H131" si="21">+F131-G131</f>
        <v>0</v>
      </c>
      <c r="I131" s="130">
        <f t="shared" ref="I131" si="22">+ROUND(H131*30,0)</f>
        <v>0</v>
      </c>
      <c r="J131" s="80" t="str">
        <f>+CONCATENATE(G131," ","meses y ",I131," ","días")</f>
        <v>0 meses y 0 días</v>
      </c>
    </row>
    <row r="132" spans="1:12" ht="14.4" hidden="1" customHeight="1" thickBot="1">
      <c r="A132" s="228"/>
      <c r="B132" s="229"/>
      <c r="C132" s="230"/>
      <c r="D132" s="81">
        <f>+F131/12</f>
        <v>0</v>
      </c>
      <c r="E132" s="82">
        <f>+ROUNDDOWN(D132,0)</f>
        <v>0</v>
      </c>
      <c r="F132" s="131">
        <f>+D132-E132</f>
        <v>0</v>
      </c>
      <c r="G132" s="132">
        <f>+F132*12</f>
        <v>0</v>
      </c>
      <c r="H132" s="132">
        <f>+ROUNDDOWN(G132,0)</f>
        <v>0</v>
      </c>
      <c r="I132" s="133">
        <f>+G132-H132</f>
        <v>0</v>
      </c>
      <c r="J132" s="86">
        <f>+ROUND(I132*30,0)</f>
        <v>0</v>
      </c>
    </row>
    <row r="133" spans="1:12" ht="14.4" thickBot="1">
      <c r="A133" s="231"/>
      <c r="B133" s="232"/>
      <c r="C133" s="233"/>
      <c r="D133" s="234" t="s">
        <v>145</v>
      </c>
      <c r="E133" s="235"/>
      <c r="F133" s="134"/>
      <c r="G133" s="135"/>
      <c r="H133" s="135"/>
      <c r="I133" s="136"/>
      <c r="J133" s="90" t="str">
        <f>+CONCATENATE(E132," "," año(s) ",H132," "," mes(es) y ",J132," "," día(s)")</f>
        <v>0  año(s) 0  mes(es) y 0  día(s)</v>
      </c>
    </row>
    <row r="134" spans="1:12" ht="18" customHeight="1" thickBot="1">
      <c r="A134" s="236"/>
      <c r="B134" s="237"/>
      <c r="C134" s="237"/>
      <c r="D134" s="237"/>
      <c r="E134" s="238"/>
      <c r="F134" s="137"/>
      <c r="G134" s="138"/>
      <c r="H134" s="138"/>
      <c r="I134" s="139"/>
      <c r="J134" s="140" t="str" cm="1">
        <f t="array" ref="J134">IFERROR((_xlfn.IFS(N98="SI",(IF(G131&gt;=M97,"CUMPLE","NO CUMPLE")),N98="NO","CUMPLE")),"NO APLICA")</f>
        <v>NO APLICA</v>
      </c>
    </row>
    <row r="135" spans="1:12" ht="34.200000000000003" customHeight="1" thickBot="1">
      <c r="A135" s="205" t="s">
        <v>109</v>
      </c>
      <c r="B135" s="206"/>
      <c r="C135" s="206"/>
      <c r="D135" s="206"/>
      <c r="E135" s="206"/>
      <c r="F135" s="206"/>
      <c r="G135" s="206"/>
      <c r="H135" s="206"/>
      <c r="I135" s="206"/>
      <c r="J135" s="207"/>
    </row>
    <row r="136" spans="1:12" ht="106.95" customHeight="1" thickBot="1">
      <c r="A136" s="208" t="s">
        <v>110</v>
      </c>
      <c r="B136" s="209"/>
      <c r="C136" s="209"/>
      <c r="D136" s="209"/>
      <c r="E136" s="209"/>
      <c r="F136" s="209"/>
      <c r="G136" s="209"/>
      <c r="H136" s="209"/>
      <c r="I136" s="209"/>
      <c r="J136" s="210"/>
    </row>
    <row r="137" spans="1:12" ht="40.950000000000003" customHeight="1">
      <c r="A137" s="202" t="s">
        <v>111</v>
      </c>
      <c r="B137" s="203"/>
      <c r="C137" s="204" t="s">
        <v>112</v>
      </c>
      <c r="D137" s="204"/>
      <c r="E137" s="204"/>
      <c r="F137" s="189"/>
      <c r="G137" s="189"/>
      <c r="H137" s="189"/>
      <c r="I137" s="189"/>
      <c r="J137" s="190" t="s">
        <v>113</v>
      </c>
      <c r="K137" s="178"/>
      <c r="L137" s="178"/>
    </row>
    <row r="138" spans="1:12" ht="30.6" customHeight="1">
      <c r="A138" s="211" t="s">
        <v>118</v>
      </c>
      <c r="B138" s="212"/>
      <c r="C138" s="195" t="s">
        <v>114</v>
      </c>
      <c r="D138" s="195"/>
      <c r="E138" s="195"/>
      <c r="F138" s="191"/>
      <c r="G138" s="191"/>
      <c r="H138" s="191"/>
      <c r="I138" s="191"/>
      <c r="J138" s="192" t="s">
        <v>116</v>
      </c>
      <c r="K138" s="179"/>
      <c r="L138" s="179"/>
    </row>
    <row r="139" spans="1:12" ht="30.6" customHeight="1" thickBot="1">
      <c r="A139" s="213" t="s">
        <v>119</v>
      </c>
      <c r="B139" s="214"/>
      <c r="C139" s="196" t="s">
        <v>115</v>
      </c>
      <c r="D139" s="196"/>
      <c r="E139" s="196"/>
      <c r="F139" s="193"/>
      <c r="G139" s="193"/>
      <c r="H139" s="193"/>
      <c r="I139" s="193"/>
      <c r="J139" s="194" t="s">
        <v>117</v>
      </c>
      <c r="K139" s="179"/>
      <c r="L139" s="179"/>
    </row>
    <row r="140" spans="1:12"/>
    <row r="141" spans="1:12"/>
  </sheetData>
  <sortState xmlns:xlrd2="http://schemas.microsoft.com/office/spreadsheetml/2017/richdata2" ref="B20:E37">
    <sortCondition ref="D20:D37"/>
  </sortState>
  <dataConsolidate/>
  <mergeCells count="82">
    <mergeCell ref="C1:E1"/>
    <mergeCell ref="A1:B1"/>
    <mergeCell ref="A53:E53"/>
    <mergeCell ref="J19:J20"/>
    <mergeCell ref="D50:E50"/>
    <mergeCell ref="D52:E52"/>
    <mergeCell ref="A50:C52"/>
    <mergeCell ref="A18:J18"/>
    <mergeCell ref="A14:B14"/>
    <mergeCell ref="A15:B15"/>
    <mergeCell ref="A11:J11"/>
    <mergeCell ref="A12:B12"/>
    <mergeCell ref="A13:B13"/>
    <mergeCell ref="A3:J3"/>
    <mergeCell ref="C12:J12"/>
    <mergeCell ref="C13:J13"/>
    <mergeCell ref="M1:O1"/>
    <mergeCell ref="C19:C20"/>
    <mergeCell ref="A19:A20"/>
    <mergeCell ref="B19:B20"/>
    <mergeCell ref="D19:E19"/>
    <mergeCell ref="A8:J8"/>
    <mergeCell ref="A7:B7"/>
    <mergeCell ref="C7:D7"/>
    <mergeCell ref="A2:J2"/>
    <mergeCell ref="A9:B9"/>
    <mergeCell ref="C9:D9"/>
    <mergeCell ref="A10:B10"/>
    <mergeCell ref="C10:D10"/>
    <mergeCell ref="A4:J4"/>
    <mergeCell ref="A5:J5"/>
    <mergeCell ref="A6:J6"/>
    <mergeCell ref="C14:D14"/>
    <mergeCell ref="C15:D15"/>
    <mergeCell ref="A17:B17"/>
    <mergeCell ref="C17:D17"/>
    <mergeCell ref="E16:F16"/>
    <mergeCell ref="G16:H16"/>
    <mergeCell ref="I16:J16"/>
    <mergeCell ref="A16:D16"/>
    <mergeCell ref="E17:F17"/>
    <mergeCell ref="J99:J100"/>
    <mergeCell ref="A88:C90"/>
    <mergeCell ref="D88:E88"/>
    <mergeCell ref="D90:E90"/>
    <mergeCell ref="A54:J54"/>
    <mergeCell ref="A56:A57"/>
    <mergeCell ref="B56:B57"/>
    <mergeCell ref="C56:C57"/>
    <mergeCell ref="D56:E56"/>
    <mergeCell ref="J56:J57"/>
    <mergeCell ref="E55:F55"/>
    <mergeCell ref="D131:E131"/>
    <mergeCell ref="D133:E133"/>
    <mergeCell ref="A134:E134"/>
    <mergeCell ref="A91:E91"/>
    <mergeCell ref="A94:B94"/>
    <mergeCell ref="A99:A100"/>
    <mergeCell ref="B99:B100"/>
    <mergeCell ref="C99:C100"/>
    <mergeCell ref="D99:E99"/>
    <mergeCell ref="A93:J93"/>
    <mergeCell ref="C94:D94"/>
    <mergeCell ref="A92:J92"/>
    <mergeCell ref="D97:J97"/>
    <mergeCell ref="E94:F94"/>
    <mergeCell ref="C138:E138"/>
    <mergeCell ref="C139:E139"/>
    <mergeCell ref="A55:B55"/>
    <mergeCell ref="C55:D55"/>
    <mergeCell ref="C98:J98"/>
    <mergeCell ref="A137:B137"/>
    <mergeCell ref="C137:E137"/>
    <mergeCell ref="A135:J135"/>
    <mergeCell ref="A136:J136"/>
    <mergeCell ref="A138:B138"/>
    <mergeCell ref="A139:B139"/>
    <mergeCell ref="A95:J95"/>
    <mergeCell ref="D96:J96"/>
    <mergeCell ref="A98:B98"/>
    <mergeCell ref="A96:B97"/>
    <mergeCell ref="A131:C133"/>
  </mergeCells>
  <conditionalFormatting sqref="D21:D40">
    <cfRule type="cellIs" dxfId="12" priority="13" operator="lessThanOrEqual">
      <formula>$C$17</formula>
    </cfRule>
  </conditionalFormatting>
  <conditionalFormatting sqref="D58:D59">
    <cfRule type="cellIs" dxfId="11" priority="2" operator="lessThanOrEqual">
      <formula>$C$16</formula>
    </cfRule>
  </conditionalFormatting>
  <conditionalFormatting sqref="D58:E59 D21:E49">
    <cfRule type="expression" dxfId="10" priority="12">
      <formula>IF(D21=0," ",(SUMPRODUCT(($D21&lt;=$E$21:$E$30)*($E21&gt;=$D$21:$D$30))&gt;1))</formula>
    </cfRule>
  </conditionalFormatting>
  <conditionalFormatting sqref="D60:E86">
    <cfRule type="expression" dxfId="9" priority="16">
      <formula>IF(D60=0," ",(SUMPRODUCT(($D60&lt;=$E$58:$E$64)*($E60&gt;=$D$58:$D$64))&gt;1))</formula>
    </cfRule>
  </conditionalFormatting>
  <conditionalFormatting sqref="D101:E129">
    <cfRule type="expression" dxfId="8" priority="43">
      <formula>IF(D182=0," ",(SUMPRODUCT(($D182&lt;=$E$101:$E$110)*($E182&gt;=$D$101:$D$111))&gt;1))</formula>
    </cfRule>
  </conditionalFormatting>
  <conditionalFormatting sqref="E21:E49">
    <cfRule type="expression" dxfId="7" priority="21">
      <formula>IF(E21=0," ",E21&lt;D21)</formula>
    </cfRule>
  </conditionalFormatting>
  <conditionalFormatting sqref="E58:E86">
    <cfRule type="expression" dxfId="6" priority="3">
      <formula>IF(E58=0," ",E58&lt;D58)</formula>
    </cfRule>
  </conditionalFormatting>
  <conditionalFormatting sqref="E101:E129">
    <cfRule type="expression" dxfId="5" priority="18">
      <formula>IF(E101=0," ",E101&lt;D101)</formula>
    </cfRule>
  </conditionalFormatting>
  <conditionalFormatting sqref="J53">
    <cfRule type="beginsWith" dxfId="4" priority="10" operator="beginsWith" text="Cumple">
      <formula>LEFT(J53,LEN("Cumple"))="Cumple"</formula>
    </cfRule>
  </conditionalFormatting>
  <conditionalFormatting sqref="J91">
    <cfRule type="beginsWith" dxfId="3" priority="9" operator="beginsWith" text="Cumple">
      <formula>LEFT(J91,LEN("Cumple"))="Cumple"</formula>
    </cfRule>
  </conditionalFormatting>
  <conditionalFormatting sqref="J134">
    <cfRule type="beginsWith" dxfId="0" priority="11" operator="beginsWith" text="Cumple">
      <formula>LEFT(J134,LEN("Cumple"))="Cumple"</formula>
    </cfRule>
  </conditionalFormatting>
  <dataValidations xWindow="1228" yWindow="610" count="3">
    <dataValidation allowBlank="1" showInputMessage="1" promptTitle="Seleccione un Titulo" prompt="Seleccione un Titulo, Borra los datos de esta Casilla, cuando NO se requiera la Equivalencia" sqref="J55" xr:uid="{10BFCDB3-E70D-4CF6-9FF5-A85041C5515B}"/>
    <dataValidation type="list" allowBlank="1" showInputMessage="1" showErrorMessage="1" sqref="A17:B17" xr:uid="{E9CB1A8C-9E21-4634-8B75-C16AC20BE507}">
      <formula1>"APLICA, NO APLICA"</formula1>
    </dataValidation>
    <dataValidation type="list" allowBlank="1" showInputMessage="1" promptTitle="Seleccione un Titulo" prompt="Seleccione un Titulo, Borra los datos de esta Casilla, cuando NO se requiera la Equivalencia" sqref="J94" xr:uid="{00000000-0002-0000-0000-000000000000}">
      <formula1>INDIRECT($M$94)</formula1>
    </dataValidation>
  </dataValidations>
  <pageMargins left="0.8" right="0.70866141732283472" top="0.74803149606299213" bottom="0.74803149606299213" header="0.31496062992125984" footer="0.31496062992125984"/>
  <pageSetup scale="45" fitToHeight="0" orientation="portrait" r:id="rId1"/>
  <drawing r:id="rId2"/>
  <tableParts count="6">
    <tablePart r:id="rId3"/>
    <tablePart r:id="rId4"/>
    <tablePart r:id="rId5"/>
    <tablePart r:id="rId6"/>
    <tablePart r:id="rId7"/>
    <tablePart r:id="rId8"/>
  </tableParts>
  <extLst>
    <ext xmlns:x14="http://schemas.microsoft.com/office/spreadsheetml/2009/9/main" uri="{78C0D931-6437-407d-A8EE-F0AAD7539E65}">
      <x14:conditionalFormattings>
        <x14:conditionalFormatting xmlns:xm="http://schemas.microsoft.com/office/excel/2006/main">
          <x14:cfRule type="containsText" priority="14" operator="containsText" id="{BBC93CDD-1B7F-4C6C-B580-5379E8602538}">
            <xm:f>NOT(ISERROR(SEARCH("NO CUMPLE",J91)))</xm:f>
            <xm:f>"NO CUMPLE"</xm:f>
            <x14:dxf>
              <fill>
                <patternFill>
                  <bgColor rgb="FFFF0000"/>
                </patternFill>
              </fill>
            </x14:dxf>
          </x14:cfRule>
          <xm:sqref>J91</xm:sqref>
        </x14:conditionalFormatting>
        <x14:conditionalFormatting xmlns:xm="http://schemas.microsoft.com/office/excel/2006/main">
          <x14:cfRule type="containsText" priority="20" operator="containsText" id="{F898A1AC-D45F-4892-AE84-DB3CC665A694}">
            <xm:f>NOT(ISERROR(SEARCH("NO CUMPLE",J53)))</xm:f>
            <xm:f>"NO CUMPLE"</xm:f>
            <x14:dxf>
              <fill>
                <patternFill>
                  <bgColor rgb="FFFF0000"/>
                </patternFill>
              </fill>
            </x14:dxf>
          </x14:cfRule>
          <xm:sqref>J134 J53:L53 K95:L95</xm:sqref>
        </x14:conditionalFormatting>
      </x14:conditionalFormattings>
    </ext>
    <ext xmlns:x14="http://schemas.microsoft.com/office/spreadsheetml/2009/9/main" uri="{CCE6A557-97BC-4b89-ADB6-D9C93CAAB3DF}">
      <x14:dataValidations xmlns:xm="http://schemas.microsoft.com/office/excel/2006/main" xWindow="1228" yWindow="610" count="1">
        <x14:dataValidation type="list" allowBlank="1" showInputMessage="1" showErrorMessage="1" xr:uid="{00000000-0002-0000-0000-000004000000}">
          <x14:formula1>
            <xm:f>PERFIL!$A$2:$A$23</xm:f>
          </x14:formula1>
          <xm:sqref>C9 F9:I9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37"/>
  <sheetViews>
    <sheetView topLeftCell="L1" zoomScale="96" workbookViewId="0">
      <selection activeCell="Q2" sqref="Q2"/>
    </sheetView>
  </sheetViews>
  <sheetFormatPr baseColWidth="10" defaultRowHeight="14.4"/>
  <cols>
    <col min="1" max="1" width="30.44140625" customWidth="1"/>
    <col min="2" max="2" width="50.33203125" customWidth="1"/>
    <col min="3" max="3" width="42.88671875" customWidth="1"/>
    <col min="4" max="4" width="12.33203125" customWidth="1"/>
    <col min="5" max="5" width="20.33203125" customWidth="1"/>
    <col min="7" max="7" width="44.33203125" customWidth="1"/>
    <col min="8" max="8" width="32.33203125" bestFit="1" customWidth="1"/>
    <col min="9" max="9" width="27.33203125" customWidth="1"/>
    <col min="12" max="12" width="49.109375" customWidth="1"/>
    <col min="13" max="13" width="18.6640625" customWidth="1"/>
    <col min="14" max="14" width="30.5546875" customWidth="1"/>
    <col min="16" max="16" width="11.109375" customWidth="1"/>
    <col min="17" max="17" width="34.6640625" customWidth="1"/>
    <col min="18" max="18" width="26.5546875" customWidth="1"/>
    <col min="19" max="19" width="28.33203125" customWidth="1"/>
    <col min="20" max="20" width="23.44140625" customWidth="1"/>
    <col min="22" max="22" width="25.33203125" customWidth="1"/>
    <col min="24" max="24" width="21" customWidth="1"/>
  </cols>
  <sheetData>
    <row r="1" spans="1:27">
      <c r="A1" s="150" t="s">
        <v>4</v>
      </c>
      <c r="B1" s="15"/>
      <c r="C1" s="150" t="s">
        <v>61</v>
      </c>
      <c r="D1" s="15"/>
      <c r="E1" s="150" t="s">
        <v>3</v>
      </c>
      <c r="F1" s="15"/>
      <c r="G1" s="150" t="s">
        <v>5</v>
      </c>
      <c r="H1" s="17" t="s">
        <v>156</v>
      </c>
      <c r="I1" s="147" t="s">
        <v>57</v>
      </c>
      <c r="J1" s="147" t="s">
        <v>53</v>
      </c>
      <c r="K1" t="s">
        <v>58</v>
      </c>
      <c r="L1" s="20" t="s">
        <v>17</v>
      </c>
      <c r="M1" s="162"/>
      <c r="N1" s="164" t="s">
        <v>69</v>
      </c>
      <c r="O1" s="163"/>
      <c r="P1" s="20"/>
      <c r="Q1" s="20" t="s">
        <v>18</v>
      </c>
      <c r="R1" s="20"/>
      <c r="S1" s="20"/>
      <c r="T1" s="20" t="s">
        <v>19</v>
      </c>
      <c r="U1" s="20"/>
      <c r="V1" s="20" t="s">
        <v>20</v>
      </c>
      <c r="W1" s="20"/>
      <c r="X1" s="159" t="s">
        <v>68</v>
      </c>
      <c r="Y1" s="23"/>
      <c r="Z1" s="23"/>
      <c r="AA1" s="23"/>
    </row>
    <row r="2" spans="1:27" ht="43.2">
      <c r="A2" s="19" t="s">
        <v>25</v>
      </c>
      <c r="B2" s="16" t="s">
        <v>18</v>
      </c>
      <c r="C2" s="144" t="s">
        <v>47</v>
      </c>
      <c r="D2" s="16"/>
      <c r="E2" s="145" t="s">
        <v>8</v>
      </c>
      <c r="F2" s="16"/>
      <c r="G2" s="180" t="s">
        <v>123</v>
      </c>
      <c r="H2" s="17" t="s">
        <v>152</v>
      </c>
      <c r="I2" s="148">
        <v>54</v>
      </c>
      <c r="J2" s="148">
        <v>36</v>
      </c>
      <c r="K2">
        <v>90</v>
      </c>
      <c r="L2" s="22" t="s">
        <v>121</v>
      </c>
      <c r="N2" s="165" t="s">
        <v>120</v>
      </c>
      <c r="O2" s="23"/>
      <c r="P2" s="23"/>
      <c r="Q2" s="166" t="s">
        <v>71</v>
      </c>
      <c r="R2" s="23" t="s">
        <v>14</v>
      </c>
      <c r="S2" s="159">
        <v>48</v>
      </c>
      <c r="T2" s="22" t="s">
        <v>21</v>
      </c>
      <c r="U2" s="23"/>
      <c r="V2" s="22" t="s">
        <v>21</v>
      </c>
      <c r="W2" s="23"/>
      <c r="X2" s="23" t="s">
        <v>13</v>
      </c>
      <c r="Y2" s="23"/>
      <c r="Z2" s="23"/>
      <c r="AA2" s="23"/>
    </row>
    <row r="3" spans="1:27" ht="43.2">
      <c r="A3" s="19" t="s">
        <v>26</v>
      </c>
      <c r="B3" s="16" t="s">
        <v>18</v>
      </c>
      <c r="C3" s="144" t="s">
        <v>47</v>
      </c>
      <c r="D3" s="16"/>
      <c r="E3" s="145" t="s">
        <v>8</v>
      </c>
      <c r="F3" s="16"/>
      <c r="G3" s="180" t="s">
        <v>124</v>
      </c>
      <c r="H3" s="17" t="s">
        <v>152</v>
      </c>
      <c r="I3" s="148">
        <v>39</v>
      </c>
      <c r="J3" s="148">
        <v>36</v>
      </c>
      <c r="K3">
        <v>75</v>
      </c>
      <c r="L3" s="22" t="s">
        <v>144</v>
      </c>
      <c r="N3" s="165" t="s">
        <v>54</v>
      </c>
      <c r="O3" s="23"/>
      <c r="P3" s="23"/>
      <c r="Q3" s="166" t="s">
        <v>72</v>
      </c>
      <c r="R3" s="23" t="s">
        <v>16</v>
      </c>
      <c r="S3" s="159">
        <v>26</v>
      </c>
      <c r="T3" s="115" t="s">
        <v>22</v>
      </c>
      <c r="U3" s="23"/>
      <c r="V3" s="22" t="s">
        <v>22</v>
      </c>
      <c r="W3" s="23"/>
      <c r="X3" s="23"/>
      <c r="Y3" s="23"/>
      <c r="Z3" s="23"/>
      <c r="AA3" s="23"/>
    </row>
    <row r="4" spans="1:27" ht="57.6">
      <c r="A4" s="19" t="s">
        <v>27</v>
      </c>
      <c r="B4" s="16" t="s">
        <v>18</v>
      </c>
      <c r="C4" s="144" t="s">
        <v>47</v>
      </c>
      <c r="D4" s="16"/>
      <c r="E4" s="145" t="s">
        <v>8</v>
      </c>
      <c r="F4" s="16"/>
      <c r="G4" s="180" t="s">
        <v>125</v>
      </c>
      <c r="H4" s="17" t="s">
        <v>152</v>
      </c>
      <c r="I4" s="148">
        <v>29</v>
      </c>
      <c r="J4" s="148">
        <v>36</v>
      </c>
      <c r="K4">
        <v>65</v>
      </c>
      <c r="L4" s="22" t="s">
        <v>13</v>
      </c>
      <c r="N4" s="165" t="s">
        <v>150</v>
      </c>
      <c r="O4" s="23"/>
      <c r="P4" s="23"/>
      <c r="Q4" s="166" t="s">
        <v>73</v>
      </c>
      <c r="R4" s="23" t="s">
        <v>15</v>
      </c>
      <c r="S4" s="159">
        <v>24</v>
      </c>
      <c r="T4" s="23" t="s">
        <v>24</v>
      </c>
      <c r="U4" s="23"/>
      <c r="V4" s="23" t="s">
        <v>24</v>
      </c>
      <c r="W4" s="23"/>
      <c r="X4" s="23"/>
      <c r="Y4" s="23"/>
      <c r="Z4" s="23"/>
      <c r="AA4" s="23"/>
    </row>
    <row r="5" spans="1:27" ht="52.2" customHeight="1">
      <c r="A5" s="19" t="s">
        <v>28</v>
      </c>
      <c r="B5" s="16" t="s">
        <v>18</v>
      </c>
      <c r="C5" s="144" t="s">
        <v>47</v>
      </c>
      <c r="D5" s="16"/>
      <c r="E5" s="145" t="s">
        <v>8</v>
      </c>
      <c r="F5" s="16"/>
      <c r="G5" s="180" t="s">
        <v>126</v>
      </c>
      <c r="H5" s="17" t="s">
        <v>152</v>
      </c>
      <c r="I5" s="148">
        <v>19</v>
      </c>
      <c r="J5" s="148">
        <v>36</v>
      </c>
      <c r="K5">
        <v>55</v>
      </c>
      <c r="L5" s="22"/>
      <c r="N5" s="182" t="s">
        <v>13</v>
      </c>
      <c r="O5" s="23"/>
      <c r="P5" s="23"/>
      <c r="Q5" s="166" t="s">
        <v>74</v>
      </c>
      <c r="R5" s="23" t="s">
        <v>107</v>
      </c>
      <c r="S5" s="159">
        <v>48</v>
      </c>
      <c r="T5" t="s">
        <v>13</v>
      </c>
      <c r="U5" s="23"/>
      <c r="V5" s="22" t="s">
        <v>13</v>
      </c>
      <c r="W5" s="23"/>
      <c r="X5" s="23"/>
      <c r="Y5" s="23"/>
      <c r="Z5" s="23"/>
      <c r="AA5" s="23"/>
    </row>
    <row r="6" spans="1:27" ht="43.2">
      <c r="A6" s="19" t="s">
        <v>29</v>
      </c>
      <c r="B6" s="16" t="s">
        <v>18</v>
      </c>
      <c r="C6" s="144" t="s">
        <v>47</v>
      </c>
      <c r="D6" s="16"/>
      <c r="E6" s="145" t="s">
        <v>8</v>
      </c>
      <c r="F6" s="16"/>
      <c r="G6" s="180" t="s">
        <v>127</v>
      </c>
      <c r="H6" s="17" t="s">
        <v>153</v>
      </c>
      <c r="I6" s="148">
        <v>18</v>
      </c>
      <c r="J6" s="148">
        <v>30</v>
      </c>
      <c r="K6">
        <v>48</v>
      </c>
      <c r="Q6" s="166" t="s">
        <v>75</v>
      </c>
      <c r="R6" s="23" t="s">
        <v>107</v>
      </c>
      <c r="S6" s="159">
        <v>36</v>
      </c>
    </row>
    <row r="7" spans="1:27" ht="43.2">
      <c r="A7" s="19" t="s">
        <v>30</v>
      </c>
      <c r="B7" s="16" t="s">
        <v>18</v>
      </c>
      <c r="C7" s="144" t="s">
        <v>47</v>
      </c>
      <c r="D7" s="16"/>
      <c r="E7" s="145" t="s">
        <v>8</v>
      </c>
      <c r="F7" s="16"/>
      <c r="G7" s="180" t="s">
        <v>128</v>
      </c>
      <c r="H7" s="17" t="s">
        <v>157</v>
      </c>
      <c r="I7" s="148">
        <v>18</v>
      </c>
      <c r="J7" s="148">
        <v>24</v>
      </c>
      <c r="K7">
        <v>42</v>
      </c>
      <c r="Q7" s="166" t="s">
        <v>76</v>
      </c>
      <c r="R7" s="23" t="s">
        <v>107</v>
      </c>
      <c r="S7" s="159">
        <v>24</v>
      </c>
    </row>
    <row r="8" spans="1:27" ht="43.2">
      <c r="A8" s="19" t="s">
        <v>31</v>
      </c>
      <c r="B8" s="16" t="s">
        <v>18</v>
      </c>
      <c r="C8" s="144" t="s">
        <v>47</v>
      </c>
      <c r="D8" s="16"/>
      <c r="E8" s="145" t="s">
        <v>8</v>
      </c>
      <c r="F8" s="16"/>
      <c r="G8" s="180" t="s">
        <v>129</v>
      </c>
      <c r="H8" s="17" t="s">
        <v>154</v>
      </c>
      <c r="I8" s="148">
        <v>21</v>
      </c>
      <c r="J8" s="148">
        <v>18</v>
      </c>
      <c r="K8">
        <v>39</v>
      </c>
      <c r="Q8" s="166" t="s">
        <v>77</v>
      </c>
      <c r="R8" s="22" t="s">
        <v>81</v>
      </c>
      <c r="S8" s="159">
        <v>12</v>
      </c>
    </row>
    <row r="9" spans="1:27" ht="57.6">
      <c r="A9" s="19" t="s">
        <v>32</v>
      </c>
      <c r="B9" s="16" t="s">
        <v>18</v>
      </c>
      <c r="C9" s="144" t="s">
        <v>47</v>
      </c>
      <c r="D9" s="16"/>
      <c r="E9" s="145" t="s">
        <v>8</v>
      </c>
      <c r="F9" s="16"/>
      <c r="G9" s="180" t="s">
        <v>130</v>
      </c>
      <c r="H9" s="17" t="s">
        <v>155</v>
      </c>
      <c r="I9" s="148">
        <v>23</v>
      </c>
      <c r="J9" s="148">
        <v>12</v>
      </c>
      <c r="K9">
        <v>35</v>
      </c>
      <c r="Q9" s="166" t="s">
        <v>78</v>
      </c>
      <c r="R9" s="22" t="s">
        <v>82</v>
      </c>
      <c r="S9" s="159">
        <v>48</v>
      </c>
    </row>
    <row r="10" spans="1:27" ht="43.2">
      <c r="A10" s="19" t="s">
        <v>33</v>
      </c>
      <c r="B10" s="16" t="s">
        <v>18</v>
      </c>
      <c r="C10" s="144" t="s">
        <v>47</v>
      </c>
      <c r="D10" s="16"/>
      <c r="E10" s="145" t="s">
        <v>8</v>
      </c>
      <c r="F10" s="16"/>
      <c r="G10" s="180" t="s">
        <v>131</v>
      </c>
      <c r="H10" s="17" t="s">
        <v>13</v>
      </c>
      <c r="I10" s="148">
        <v>29</v>
      </c>
      <c r="J10" s="148">
        <v>0</v>
      </c>
      <c r="K10">
        <v>29</v>
      </c>
      <c r="Q10" s="166" t="s">
        <v>79</v>
      </c>
      <c r="R10" s="22" t="s">
        <v>83</v>
      </c>
      <c r="S10" s="159">
        <v>36</v>
      </c>
    </row>
    <row r="11" spans="1:27" ht="43.2">
      <c r="A11" s="19" t="s">
        <v>34</v>
      </c>
      <c r="B11" s="16" t="s">
        <v>18</v>
      </c>
      <c r="C11" s="144" t="s">
        <v>47</v>
      </c>
      <c r="D11" s="16"/>
      <c r="E11" s="145" t="s">
        <v>8</v>
      </c>
      <c r="F11" s="16"/>
      <c r="G11" s="180" t="s">
        <v>132</v>
      </c>
      <c r="H11" s="17" t="s">
        <v>13</v>
      </c>
      <c r="I11" s="148">
        <v>24</v>
      </c>
      <c r="J11" s="148">
        <v>0</v>
      </c>
      <c r="K11" s="148">
        <v>24</v>
      </c>
      <c r="Q11" s="23" t="s">
        <v>13</v>
      </c>
      <c r="R11" s="22" t="s">
        <v>13</v>
      </c>
    </row>
    <row r="12" spans="1:27" ht="43.2">
      <c r="A12" s="19" t="s">
        <v>35</v>
      </c>
      <c r="B12" s="16" t="s">
        <v>18</v>
      </c>
      <c r="C12" s="144" t="s">
        <v>47</v>
      </c>
      <c r="D12" s="16"/>
      <c r="E12" s="145" t="s">
        <v>8</v>
      </c>
      <c r="F12" s="16"/>
      <c r="G12" s="180" t="s">
        <v>133</v>
      </c>
      <c r="H12" s="17" t="s">
        <v>13</v>
      </c>
      <c r="I12" s="148">
        <v>12</v>
      </c>
      <c r="J12" s="148">
        <v>0</v>
      </c>
      <c r="K12" s="148">
        <v>12</v>
      </c>
      <c r="Q12" s="23" t="s">
        <v>121</v>
      </c>
      <c r="R12" s="22" t="s">
        <v>149</v>
      </c>
      <c r="S12" s="159">
        <v>0</v>
      </c>
    </row>
    <row r="13" spans="1:27" ht="43.2">
      <c r="A13" s="19" t="s">
        <v>36</v>
      </c>
      <c r="B13" s="16" t="s">
        <v>18</v>
      </c>
      <c r="C13" s="144" t="s">
        <v>47</v>
      </c>
      <c r="D13" s="16"/>
      <c r="E13" s="145" t="s">
        <v>8</v>
      </c>
      <c r="F13" s="16"/>
      <c r="G13" s="180" t="s">
        <v>134</v>
      </c>
      <c r="H13" s="17" t="s">
        <v>13</v>
      </c>
      <c r="I13" s="148">
        <v>5</v>
      </c>
      <c r="J13" s="148">
        <v>0</v>
      </c>
      <c r="K13" s="148">
        <v>5</v>
      </c>
      <c r="Q13" s="23" t="s">
        <v>144</v>
      </c>
      <c r="R13" s="22" t="s">
        <v>107</v>
      </c>
      <c r="S13" s="159">
        <v>36</v>
      </c>
    </row>
    <row r="14" spans="1:27" ht="43.2">
      <c r="A14" s="19" t="s">
        <v>37</v>
      </c>
      <c r="B14" s="16" t="s">
        <v>18</v>
      </c>
      <c r="C14" s="144" t="s">
        <v>48</v>
      </c>
      <c r="D14" s="16"/>
      <c r="E14" s="146" t="s">
        <v>6</v>
      </c>
      <c r="F14" s="16"/>
      <c r="G14" s="180" t="s">
        <v>135</v>
      </c>
      <c r="H14" s="17" t="s">
        <v>13</v>
      </c>
      <c r="I14" s="148">
        <v>23</v>
      </c>
      <c r="J14" s="148">
        <v>0</v>
      </c>
      <c r="K14" s="148">
        <v>23</v>
      </c>
      <c r="Q14" s="23" t="s">
        <v>120</v>
      </c>
      <c r="R14" s="22" t="s">
        <v>149</v>
      </c>
      <c r="S14" s="159">
        <v>0</v>
      </c>
    </row>
    <row r="15" spans="1:27" ht="28.8">
      <c r="A15" s="19" t="s">
        <v>38</v>
      </c>
      <c r="B15" s="16" t="s">
        <v>18</v>
      </c>
      <c r="C15" s="144" t="s">
        <v>48</v>
      </c>
      <c r="D15" s="16"/>
      <c r="E15" s="146" t="s">
        <v>6</v>
      </c>
      <c r="F15" s="16"/>
      <c r="G15" s="180" t="s">
        <v>136</v>
      </c>
      <c r="H15" s="17" t="s">
        <v>13</v>
      </c>
      <c r="I15" s="148">
        <v>18</v>
      </c>
      <c r="J15" s="148">
        <v>0</v>
      </c>
      <c r="K15" s="148">
        <v>18</v>
      </c>
      <c r="Q15" s="23" t="s">
        <v>54</v>
      </c>
      <c r="R15" t="s">
        <v>148</v>
      </c>
      <c r="S15" s="159">
        <v>0</v>
      </c>
    </row>
    <row r="16" spans="1:27" ht="57.6">
      <c r="A16" s="19" t="s">
        <v>39</v>
      </c>
      <c r="B16" s="16" t="s">
        <v>18</v>
      </c>
      <c r="C16" s="144" t="s">
        <v>48</v>
      </c>
      <c r="D16" s="16"/>
      <c r="E16" s="146" t="s">
        <v>6</v>
      </c>
      <c r="F16" s="16"/>
      <c r="G16" s="180" t="s">
        <v>137</v>
      </c>
      <c r="H16" s="17" t="s">
        <v>13</v>
      </c>
      <c r="I16" s="148">
        <v>13</v>
      </c>
      <c r="J16" s="148">
        <v>0</v>
      </c>
      <c r="K16" s="148">
        <v>13</v>
      </c>
      <c r="Q16" s="23" t="s">
        <v>150</v>
      </c>
      <c r="R16" s="22" t="s">
        <v>149</v>
      </c>
    </row>
    <row r="17" spans="1:17" ht="28.8">
      <c r="A17" s="19" t="s">
        <v>40</v>
      </c>
      <c r="B17" s="16" t="s">
        <v>68</v>
      </c>
      <c r="C17" s="144" t="s">
        <v>48</v>
      </c>
      <c r="D17" s="16"/>
      <c r="E17" s="146" t="s">
        <v>6</v>
      </c>
      <c r="F17" s="16"/>
      <c r="G17" s="180" t="s">
        <v>138</v>
      </c>
      <c r="H17" s="17" t="s">
        <v>13</v>
      </c>
      <c r="I17" s="148">
        <v>0</v>
      </c>
      <c r="J17" s="148">
        <v>0</v>
      </c>
      <c r="K17" s="148">
        <v>0</v>
      </c>
      <c r="Q17" s="23" t="s">
        <v>13</v>
      </c>
    </row>
    <row r="18" spans="1:17">
      <c r="A18" s="19" t="s">
        <v>41</v>
      </c>
      <c r="B18" s="16" t="s">
        <v>69</v>
      </c>
      <c r="C18" s="144" t="s">
        <v>49</v>
      </c>
      <c r="D18" s="16"/>
      <c r="E18" s="146" t="s">
        <v>6</v>
      </c>
      <c r="F18" s="16"/>
      <c r="G18" s="180" t="s">
        <v>139</v>
      </c>
      <c r="H18" s="17" t="s">
        <v>13</v>
      </c>
      <c r="I18" s="148">
        <v>25</v>
      </c>
      <c r="J18" s="148">
        <v>0</v>
      </c>
      <c r="K18" s="148">
        <v>25</v>
      </c>
    </row>
    <row r="19" spans="1:17">
      <c r="A19" s="19" t="s">
        <v>42</v>
      </c>
      <c r="B19" s="16" t="s">
        <v>69</v>
      </c>
      <c r="C19" s="144" t="s">
        <v>49</v>
      </c>
      <c r="D19" s="16"/>
      <c r="E19" s="146" t="s">
        <v>6</v>
      </c>
      <c r="F19" s="16"/>
      <c r="G19" s="180" t="s">
        <v>140</v>
      </c>
      <c r="H19" s="17" t="s">
        <v>13</v>
      </c>
      <c r="I19" s="148">
        <v>18</v>
      </c>
      <c r="J19" s="148">
        <v>0</v>
      </c>
      <c r="K19" s="148">
        <v>18</v>
      </c>
    </row>
    <row r="20" spans="1:17">
      <c r="A20" s="19" t="s">
        <v>43</v>
      </c>
      <c r="B20" s="16" t="s">
        <v>69</v>
      </c>
      <c r="C20" s="144" t="s">
        <v>49</v>
      </c>
      <c r="D20" s="16"/>
      <c r="E20" s="146" t="s">
        <v>6</v>
      </c>
      <c r="F20" s="16"/>
      <c r="G20" s="180" t="s">
        <v>141</v>
      </c>
      <c r="H20" s="17" t="s">
        <v>13</v>
      </c>
      <c r="I20" s="148">
        <v>12</v>
      </c>
      <c r="J20" s="148">
        <v>0</v>
      </c>
      <c r="K20" s="148">
        <v>12</v>
      </c>
    </row>
    <row r="21" spans="1:17">
      <c r="A21" s="19" t="s">
        <v>44</v>
      </c>
      <c r="B21" s="16" t="s">
        <v>17</v>
      </c>
      <c r="C21" s="144" t="s">
        <v>50</v>
      </c>
      <c r="D21" s="16"/>
      <c r="E21" s="146" t="s">
        <v>6</v>
      </c>
      <c r="F21" s="16"/>
      <c r="G21" s="180" t="s">
        <v>142</v>
      </c>
      <c r="H21" s="17" t="s">
        <v>13</v>
      </c>
      <c r="I21" s="148">
        <v>6</v>
      </c>
      <c r="J21" s="148">
        <v>0</v>
      </c>
      <c r="K21" s="148">
        <v>6</v>
      </c>
    </row>
    <row r="22" spans="1:17">
      <c r="A22" s="19" t="s">
        <v>45</v>
      </c>
      <c r="B22" s="16" t="s">
        <v>68</v>
      </c>
      <c r="C22" s="144" t="s">
        <v>51</v>
      </c>
      <c r="D22" s="16"/>
      <c r="E22" s="146" t="s">
        <v>6</v>
      </c>
      <c r="F22" s="16"/>
      <c r="G22" s="180" t="s">
        <v>143</v>
      </c>
      <c r="H22" s="17" t="s">
        <v>13</v>
      </c>
      <c r="I22" s="148">
        <v>10</v>
      </c>
      <c r="J22" s="148">
        <v>0</v>
      </c>
      <c r="K22" s="148">
        <v>10</v>
      </c>
    </row>
    <row r="23" spans="1:17">
      <c r="A23" s="19" t="s">
        <v>46</v>
      </c>
      <c r="B23" s="16" t="s">
        <v>68</v>
      </c>
      <c r="C23" s="144" t="s">
        <v>51</v>
      </c>
      <c r="E23" s="146" t="s">
        <v>6</v>
      </c>
      <c r="G23" s="180" t="s">
        <v>52</v>
      </c>
      <c r="H23" s="17" t="s">
        <v>13</v>
      </c>
      <c r="I23" s="149" t="s">
        <v>7</v>
      </c>
      <c r="J23" s="148">
        <v>0</v>
      </c>
      <c r="K23" s="149">
        <v>0</v>
      </c>
    </row>
    <row r="26" spans="1:17">
      <c r="A26" s="17"/>
      <c r="B26" s="17"/>
    </row>
    <row r="27" spans="1:17">
      <c r="A27" t="s">
        <v>107</v>
      </c>
      <c r="B27" t="s">
        <v>107</v>
      </c>
    </row>
    <row r="28" spans="1:17">
      <c r="A28" t="s">
        <v>107</v>
      </c>
      <c r="B28" t="s">
        <v>107</v>
      </c>
      <c r="C28">
        <v>0</v>
      </c>
    </row>
    <row r="29" spans="1:17">
      <c r="B29" s="21" t="s">
        <v>84</v>
      </c>
      <c r="C29">
        <v>12</v>
      </c>
    </row>
    <row r="30" spans="1:17">
      <c r="A30" t="s">
        <v>15</v>
      </c>
      <c r="B30" t="s">
        <v>85</v>
      </c>
      <c r="C30">
        <v>24</v>
      </c>
    </row>
    <row r="31" spans="1:17">
      <c r="A31" t="s">
        <v>16</v>
      </c>
      <c r="B31" t="s">
        <v>86</v>
      </c>
      <c r="C31">
        <v>36</v>
      </c>
    </row>
    <row r="32" spans="1:17">
      <c r="A32" t="s">
        <v>14</v>
      </c>
      <c r="B32" t="s">
        <v>80</v>
      </c>
      <c r="C32">
        <v>48</v>
      </c>
    </row>
    <row r="33" spans="1:3" ht="43.2">
      <c r="A33" s="22" t="s">
        <v>81</v>
      </c>
      <c r="B33" s="166" t="s">
        <v>87</v>
      </c>
      <c r="C33">
        <v>0</v>
      </c>
    </row>
    <row r="34" spans="1:3" ht="43.2">
      <c r="A34" s="22" t="s">
        <v>82</v>
      </c>
      <c r="B34" s="166" t="s">
        <v>88</v>
      </c>
      <c r="C34">
        <v>0</v>
      </c>
    </row>
    <row r="35" spans="1:3" ht="28.8">
      <c r="A35" s="22" t="s">
        <v>83</v>
      </c>
      <c r="B35" s="166" t="s">
        <v>89</v>
      </c>
      <c r="C35">
        <v>0</v>
      </c>
    </row>
    <row r="36" spans="1:3">
      <c r="A36" s="23" t="s">
        <v>13</v>
      </c>
      <c r="B36" s="23" t="s">
        <v>13</v>
      </c>
    </row>
    <row r="37" spans="1:3">
      <c r="A37" s="23"/>
    </row>
  </sheetData>
  <pageMargins left="0.7" right="0.7" top="0.75" bottom="0.75" header="0.3" footer="0.3"/>
  <pageSetup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A82D13C7B3C73B40A8F7318A8A1D5DFB" ma:contentTypeVersion="14" ma:contentTypeDescription="Crear nuevo documento." ma:contentTypeScope="" ma:versionID="34bb28735875eb34a5141ce52d3056a0">
  <xsd:schema xmlns:xsd="http://www.w3.org/2001/XMLSchema" xmlns:xs="http://www.w3.org/2001/XMLSchema" xmlns:p="http://schemas.microsoft.com/office/2006/metadata/properties" xmlns:ns2="9c6da88d-8234-450a-85ec-3e4542f6107d" xmlns:ns3="97108ef6-9010-441c-b292-516d3b4580bb" targetNamespace="http://schemas.microsoft.com/office/2006/metadata/properties" ma:root="true" ma:fieldsID="9ff53f447e76ba873b96d634ec0f50d5" ns2:_="" ns3:_="">
    <xsd:import namespace="9c6da88d-8234-450a-85ec-3e4542f6107d"/>
    <xsd:import namespace="97108ef6-9010-441c-b292-516d3b4580b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SearchProperties" minOccurs="0"/>
                <xsd:element ref="ns2:MediaServiceObjectDetectorVersions" minOccurs="0"/>
                <xsd:element ref="ns2:MediaServiceDateTaken" minOccurs="0"/>
                <xsd:element ref="ns2:MediaLengthInSeconds" minOccurs="0"/>
                <xsd:element ref="ns2:MediaServiceGenerationTime" minOccurs="0"/>
                <xsd:element ref="ns2:MediaServiceEventHashCode"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6da88d-8234-450a-85ec-3e4542f610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dbcad680-5a29-4d0b-8086-9ecf1ca567a9"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7108ef6-9010-441c-b292-516d3b4580b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a45c74d7-e258-4013-9207-49e83574ca65}" ma:internalName="TaxCatchAll" ma:showField="CatchAllData" ma:web="97108ef6-9010-441c-b292-516d3b4580b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c6da88d-8234-450a-85ec-3e4542f6107d">
      <Terms xmlns="http://schemas.microsoft.com/office/infopath/2007/PartnerControls"/>
    </lcf76f155ced4ddcb4097134ff3c332f>
    <TaxCatchAll xmlns="97108ef6-9010-441c-b292-516d3b4580bb" xsi:nil="true"/>
  </documentManagement>
</p:properties>
</file>

<file path=customXml/itemProps1.xml><?xml version="1.0" encoding="utf-8"?>
<ds:datastoreItem xmlns:ds="http://schemas.openxmlformats.org/officeDocument/2006/customXml" ds:itemID="{0D875630-CD47-42D7-BE6E-A96E38FCA244}">
  <ds:schemaRefs>
    <ds:schemaRef ds:uri="http://schemas.microsoft.com/sharepoint/v3/contenttype/forms"/>
  </ds:schemaRefs>
</ds:datastoreItem>
</file>

<file path=customXml/itemProps2.xml><?xml version="1.0" encoding="utf-8"?>
<ds:datastoreItem xmlns:ds="http://schemas.openxmlformats.org/officeDocument/2006/customXml" ds:itemID="{D820B6FD-2A51-4C58-B8AE-F66E096693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6da88d-8234-450a-85ec-3e4542f6107d"/>
    <ds:schemaRef ds:uri="97108ef6-9010-441c-b292-516d3b4580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2FD3CF-0D3C-4664-95CB-D8C9076898D2}">
  <ds:schemaRefs>
    <ds:schemaRef ds:uri="http://www.w3.org/XML/1998/namespace"/>
    <ds:schemaRef ds:uri="http://schemas.microsoft.com/office/2006/documentManagement/types"/>
    <ds:schemaRef ds:uri="http://purl.org/dc/dcmitype/"/>
    <ds:schemaRef ds:uri="97108ef6-9010-441c-b292-516d3b4580bb"/>
    <ds:schemaRef ds:uri="http://schemas.microsoft.com/office/infopath/2007/PartnerControls"/>
    <ds:schemaRef ds:uri="http://purl.org/dc/elements/1.1/"/>
    <ds:schemaRef ds:uri="http://purl.org/dc/terms/"/>
    <ds:schemaRef ds:uri="http://schemas.openxmlformats.org/package/2006/metadata/core-properties"/>
    <ds:schemaRef ds:uri="9c6da88d-8234-450a-85ec-3e4542f6107d"/>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7</vt:i4>
      </vt:variant>
    </vt:vector>
  </HeadingPairs>
  <TitlesOfParts>
    <vt:vector size="9" baseType="lpstr">
      <vt:lpstr>Formato</vt:lpstr>
      <vt:lpstr>PERFIL</vt:lpstr>
      <vt:lpstr>Formato!Área_de_impresión</vt:lpstr>
      <vt:lpstr>ESPECIALIZADO</vt:lpstr>
      <vt:lpstr>EXPERTO</vt:lpstr>
      <vt:lpstr>NO_REQUIERE</vt:lpstr>
      <vt:lpstr>PROFESIONAL</vt:lpstr>
      <vt:lpstr>TÉCNICO</vt:lpstr>
      <vt:lpstr>TECNOLOGO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Edward Fernando Moyano Montanez</dc:creator>
  <cp:keywords/>
  <dc:description/>
  <cp:lastModifiedBy>Lisette Dayhanna Acosta Mancilla</cp:lastModifiedBy>
  <cp:revision/>
  <cp:lastPrinted>2025-05-29T23:09:09Z</cp:lastPrinted>
  <dcterms:created xsi:type="dcterms:W3CDTF">2018-10-18T15:40:50Z</dcterms:created>
  <dcterms:modified xsi:type="dcterms:W3CDTF">2025-06-11T15:41:01Z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0x010100A82D13C7B3C73B40A8F7318A8A1D5DFB</vt:lpwstr>
  </property>
</Properties>
</file>