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aviriav\Downloads\"/>
    </mc:Choice>
  </mc:AlternateContent>
  <xr:revisionPtr revIDLastSave="0" documentId="8_{03850062-A724-49BF-8E4D-865EFF8E8A81}" xr6:coauthVersionLast="36" xr6:coauthVersionMax="36" xr10:uidLastSave="{00000000-0000-0000-0000-000000000000}"/>
  <bookViews>
    <workbookView xWindow="32760" yWindow="32760" windowWidth="9240" windowHeight="9810" firstSheet="6" activeTab="8" xr2:uid="{00000000-000D-0000-FFFF-FFFF00000000}"/>
  </bookViews>
  <sheets>
    <sheet name="ENERO" sheetId="10" state="hidden" r:id="rId1"/>
    <sheet name="FEBRERO" sheetId="11" state="hidden" r:id="rId2"/>
    <sheet name="MARZO" sheetId="12" state="hidden" r:id="rId3"/>
    <sheet name="ABRIL" sheetId="13" state="hidden" r:id="rId4"/>
    <sheet name="MAYO" sheetId="14" state="hidden" r:id="rId5"/>
    <sheet name="JUNIO" sheetId="15" state="hidden" r:id="rId6"/>
    <sheet name="JULIO" sheetId="19" r:id="rId7"/>
    <sheet name="AGOSTO" sheetId="20" r:id="rId8"/>
    <sheet name="SEPT" sheetId="18" r:id="rId9"/>
  </sheets>
  <calcPr calcId="191028"/>
</workbook>
</file>

<file path=xl/calcChain.xml><?xml version="1.0" encoding="utf-8"?>
<calcChain xmlns="http://schemas.openxmlformats.org/spreadsheetml/2006/main">
  <c r="F51" i="19" l="1"/>
  <c r="F50" i="19" s="1"/>
  <c r="C51" i="19"/>
  <c r="C50" i="19" s="1"/>
  <c r="D51" i="19"/>
  <c r="D50" i="19" s="1"/>
  <c r="E51" i="19"/>
  <c r="E50" i="19" s="1"/>
  <c r="G51" i="19"/>
  <c r="G50" i="19" s="1"/>
  <c r="H51" i="19"/>
  <c r="H50" i="19" s="1"/>
  <c r="I51" i="19"/>
  <c r="I50" i="19" s="1"/>
  <c r="J51" i="19"/>
  <c r="J50" i="19" s="1"/>
  <c r="K51" i="19"/>
  <c r="K50" i="19" s="1"/>
  <c r="F90" i="18" l="1"/>
  <c r="O90" i="18" s="1"/>
  <c r="N89" i="18"/>
  <c r="F89" i="18"/>
  <c r="O89" i="18" s="1"/>
  <c r="F88" i="18"/>
  <c r="O88" i="18" s="1"/>
  <c r="O87" i="18"/>
  <c r="N87" i="18"/>
  <c r="F87" i="18"/>
  <c r="O86" i="18"/>
  <c r="N86" i="18"/>
  <c r="F86" i="18"/>
  <c r="N85" i="18"/>
  <c r="F85" i="18"/>
  <c r="O85" i="18" s="1"/>
  <c r="O84" i="18"/>
  <c r="F84" i="18"/>
  <c r="N84" i="18" s="1"/>
  <c r="F83" i="18"/>
  <c r="O83" i="18" s="1"/>
  <c r="F82" i="18"/>
  <c r="O82" i="18" s="1"/>
  <c r="N81" i="18"/>
  <c r="F81" i="18"/>
  <c r="O81" i="18" s="1"/>
  <c r="F80" i="18"/>
  <c r="O80" i="18" s="1"/>
  <c r="O79" i="18"/>
  <c r="N79" i="18"/>
  <c r="F79" i="18"/>
  <c r="O78" i="18"/>
  <c r="N78" i="18"/>
  <c r="F78" i="18"/>
  <c r="M77" i="18"/>
  <c r="L77" i="18"/>
  <c r="K77" i="18"/>
  <c r="J77" i="18"/>
  <c r="I77" i="18"/>
  <c r="H77" i="18"/>
  <c r="G77" i="18"/>
  <c r="E77" i="18"/>
  <c r="D77" i="18"/>
  <c r="C77" i="18"/>
  <c r="O76" i="18"/>
  <c r="F76" i="18"/>
  <c r="N76" i="18" s="1"/>
  <c r="F75" i="18"/>
  <c r="F74" i="18" s="1"/>
  <c r="M74" i="18"/>
  <c r="L74" i="18"/>
  <c r="K74" i="18"/>
  <c r="J74" i="18"/>
  <c r="H74" i="18"/>
  <c r="G74" i="18"/>
  <c r="E74" i="18"/>
  <c r="D74" i="18"/>
  <c r="C74" i="18"/>
  <c r="O73" i="18"/>
  <c r="N73" i="18"/>
  <c r="I69" i="18"/>
  <c r="O72" i="18"/>
  <c r="N72" i="18"/>
  <c r="N71" i="18"/>
  <c r="O71" i="18"/>
  <c r="O70" i="18"/>
  <c r="F70" i="18"/>
  <c r="N70" i="18" s="1"/>
  <c r="M69" i="18"/>
  <c r="L69" i="18"/>
  <c r="K69" i="18"/>
  <c r="J69" i="18"/>
  <c r="H69" i="18"/>
  <c r="G69" i="18"/>
  <c r="E69" i="18"/>
  <c r="D69" i="18"/>
  <c r="C69" i="18"/>
  <c r="O68" i="18"/>
  <c r="N68" i="18"/>
  <c r="O67" i="18"/>
  <c r="O66" i="18"/>
  <c r="O64" i="18"/>
  <c r="N64" i="18"/>
  <c r="N63" i="18"/>
  <c r="O63" i="18"/>
  <c r="O62" i="18"/>
  <c r="N62" i="18"/>
  <c r="O61" i="18"/>
  <c r="O60" i="18"/>
  <c r="N59" i="18"/>
  <c r="O59" i="18"/>
  <c r="O58" i="18"/>
  <c r="O57" i="18"/>
  <c r="N57" i="18"/>
  <c r="O56" i="18"/>
  <c r="N56" i="18"/>
  <c r="N55" i="18"/>
  <c r="O55" i="18"/>
  <c r="O54" i="18"/>
  <c r="N54" i="18"/>
  <c r="O53" i="18"/>
  <c r="F51" i="18"/>
  <c r="F50" i="18" s="1"/>
  <c r="M51" i="18"/>
  <c r="L51" i="18"/>
  <c r="K51" i="18"/>
  <c r="K50" i="18" s="1"/>
  <c r="J51" i="18"/>
  <c r="I51" i="18"/>
  <c r="I50" i="18" s="1"/>
  <c r="H51" i="18"/>
  <c r="H50" i="18" s="1"/>
  <c r="G51" i="18"/>
  <c r="E51" i="18"/>
  <c r="E50" i="18" s="1"/>
  <c r="D51" i="18"/>
  <c r="C51" i="18"/>
  <c r="M50" i="18"/>
  <c r="L50" i="18"/>
  <c r="G50" i="18"/>
  <c r="D50" i="18"/>
  <c r="C50" i="18"/>
  <c r="O48" i="18"/>
  <c r="O46" i="18"/>
  <c r="N46" i="18"/>
  <c r="O45" i="18"/>
  <c r="O44" i="18"/>
  <c r="N43" i="18"/>
  <c r="O43" i="18"/>
  <c r="O42" i="18"/>
  <c r="F40" i="18"/>
  <c r="M40" i="18"/>
  <c r="M39" i="18" s="1"/>
  <c r="M38" i="18" s="1"/>
  <c r="L40" i="18"/>
  <c r="K40" i="18"/>
  <c r="J40" i="18"/>
  <c r="N40" i="18" s="1"/>
  <c r="I40" i="18"/>
  <c r="I39" i="18" s="1"/>
  <c r="H40" i="18"/>
  <c r="H39" i="18" s="1"/>
  <c r="G40" i="18"/>
  <c r="G39" i="18" s="1"/>
  <c r="G38" i="18" s="1"/>
  <c r="E40" i="18"/>
  <c r="E39" i="18" s="1"/>
  <c r="D40" i="18"/>
  <c r="C40" i="18"/>
  <c r="L39" i="18"/>
  <c r="K39" i="18"/>
  <c r="D39" i="18"/>
  <c r="D38" i="18" s="1"/>
  <c r="C39" i="18"/>
  <c r="C38" i="18"/>
  <c r="O37" i="18"/>
  <c r="N37" i="18"/>
  <c r="F37" i="18"/>
  <c r="O36" i="18"/>
  <c r="N36" i="18"/>
  <c r="N35" i="18"/>
  <c r="O35" i="18"/>
  <c r="O34" i="18"/>
  <c r="N34" i="18"/>
  <c r="O33" i="18"/>
  <c r="F31" i="18"/>
  <c r="M31" i="18"/>
  <c r="L31" i="18"/>
  <c r="K31" i="18"/>
  <c r="J31" i="18"/>
  <c r="I31" i="18"/>
  <c r="H31" i="18"/>
  <c r="G31" i="18"/>
  <c r="E31" i="18"/>
  <c r="D31" i="18"/>
  <c r="C31" i="18"/>
  <c r="O30" i="18"/>
  <c r="N29" i="18"/>
  <c r="O29" i="18"/>
  <c r="O28" i="18"/>
  <c r="O27" i="18"/>
  <c r="N27" i="18"/>
  <c r="O26" i="18"/>
  <c r="N26" i="18"/>
  <c r="N25" i="18"/>
  <c r="O25" i="18"/>
  <c r="O24" i="18"/>
  <c r="N24" i="18"/>
  <c r="O23" i="18"/>
  <c r="F21" i="18"/>
  <c r="M21" i="18"/>
  <c r="L21" i="18"/>
  <c r="K21" i="18"/>
  <c r="O21" i="18" s="1"/>
  <c r="J21" i="18"/>
  <c r="N21" i="18" s="1"/>
  <c r="I21" i="18"/>
  <c r="H21" i="18"/>
  <c r="G21" i="18"/>
  <c r="E21" i="18"/>
  <c r="D21" i="18"/>
  <c r="C21" i="18"/>
  <c r="O20" i="18"/>
  <c r="N19" i="18"/>
  <c r="O19" i="18"/>
  <c r="O18" i="18"/>
  <c r="O17" i="18"/>
  <c r="N17" i="18"/>
  <c r="O16" i="18"/>
  <c r="N16" i="18"/>
  <c r="N15" i="18"/>
  <c r="O15" i="18"/>
  <c r="O14" i="18"/>
  <c r="N14" i="18"/>
  <c r="O13" i="18"/>
  <c r="M12" i="18"/>
  <c r="M11" i="18" s="1"/>
  <c r="M10" i="18" s="1"/>
  <c r="M9" i="18" s="1"/>
  <c r="M8" i="18" s="1"/>
  <c r="M91" i="18" s="1"/>
  <c r="L12" i="18"/>
  <c r="K12" i="18"/>
  <c r="J12" i="18"/>
  <c r="I12" i="18"/>
  <c r="H12" i="18"/>
  <c r="H11" i="18" s="1"/>
  <c r="G12" i="18"/>
  <c r="G11" i="18" s="1"/>
  <c r="E12" i="18"/>
  <c r="E11" i="18" s="1"/>
  <c r="D12" i="18"/>
  <c r="C12" i="18"/>
  <c r="C11" i="18" s="1"/>
  <c r="C10" i="18" s="1"/>
  <c r="C9" i="18" s="1"/>
  <c r="C8" i="18" s="1"/>
  <c r="C91" i="18" s="1"/>
  <c r="L11" i="18"/>
  <c r="L10" i="18" s="1"/>
  <c r="L9" i="18" s="1"/>
  <c r="J11" i="18"/>
  <c r="I11" i="18"/>
  <c r="D11" i="18"/>
  <c r="D10" i="18" s="1"/>
  <c r="D9" i="18" s="1"/>
  <c r="I10" i="18"/>
  <c r="I9" i="18" s="1"/>
  <c r="F90" i="20"/>
  <c r="O90" i="20" s="1"/>
  <c r="F89" i="20"/>
  <c r="O89" i="20" s="1"/>
  <c r="F88" i="20"/>
  <c r="O88" i="20" s="1"/>
  <c r="O87" i="20"/>
  <c r="N87" i="20"/>
  <c r="F87" i="20"/>
  <c r="N86" i="20"/>
  <c r="F86" i="20"/>
  <c r="O86" i="20" s="1"/>
  <c r="F85" i="20"/>
  <c r="O85" i="20" s="1"/>
  <c r="O84" i="20"/>
  <c r="N84" i="20"/>
  <c r="F84" i="20"/>
  <c r="O83" i="20"/>
  <c r="N83" i="20"/>
  <c r="F83" i="20"/>
  <c r="F82" i="20"/>
  <c r="O82" i="20" s="1"/>
  <c r="F81" i="20"/>
  <c r="O81" i="20" s="1"/>
  <c r="F80" i="20"/>
  <c r="O80" i="20" s="1"/>
  <c r="N79" i="20"/>
  <c r="F79" i="20"/>
  <c r="O79" i="20" s="1"/>
  <c r="N78" i="20"/>
  <c r="F78" i="20"/>
  <c r="O78" i="20" s="1"/>
  <c r="M77" i="20"/>
  <c r="L77" i="20"/>
  <c r="K77" i="20"/>
  <c r="J77" i="20"/>
  <c r="I77" i="20"/>
  <c r="H77" i="20"/>
  <c r="G77" i="20"/>
  <c r="E77" i="20"/>
  <c r="D77" i="20"/>
  <c r="C77" i="20"/>
  <c r="F76" i="20"/>
  <c r="O76" i="20" s="1"/>
  <c r="F74" i="20"/>
  <c r="M74" i="20"/>
  <c r="L74" i="20"/>
  <c r="K74" i="20"/>
  <c r="J74" i="20"/>
  <c r="H74" i="20"/>
  <c r="G74" i="20"/>
  <c r="E74" i="20"/>
  <c r="D74" i="20"/>
  <c r="C74" i="20"/>
  <c r="I69" i="20"/>
  <c r="O73" i="20"/>
  <c r="O72" i="20"/>
  <c r="O71" i="20"/>
  <c r="O70" i="20"/>
  <c r="F70" i="20"/>
  <c r="N70" i="20" s="1"/>
  <c r="M69" i="20"/>
  <c r="L69" i="20"/>
  <c r="K69" i="20"/>
  <c r="O69" i="20" s="1"/>
  <c r="J69" i="20"/>
  <c r="N69" i="20" s="1"/>
  <c r="H69" i="20"/>
  <c r="G69" i="20"/>
  <c r="F69" i="20"/>
  <c r="E69" i="20"/>
  <c r="D69" i="20"/>
  <c r="C69" i="20"/>
  <c r="O68" i="20"/>
  <c r="N68" i="20"/>
  <c r="O67" i="20"/>
  <c r="O66" i="20"/>
  <c r="O64" i="20"/>
  <c r="N64" i="20"/>
  <c r="O63" i="20"/>
  <c r="O62" i="20"/>
  <c r="N62" i="20"/>
  <c r="O61" i="20"/>
  <c r="O60" i="20"/>
  <c r="O59" i="20"/>
  <c r="N59" i="20"/>
  <c r="N58" i="20"/>
  <c r="O58" i="20"/>
  <c r="N57" i="20"/>
  <c r="O57" i="20"/>
  <c r="O56" i="20"/>
  <c r="N56" i="20"/>
  <c r="O55" i="20"/>
  <c r="O54" i="20"/>
  <c r="N54" i="20"/>
  <c r="O53" i="20"/>
  <c r="F51" i="20"/>
  <c r="M51" i="20"/>
  <c r="M50" i="20" s="1"/>
  <c r="L51" i="20"/>
  <c r="K51" i="20"/>
  <c r="J51" i="20"/>
  <c r="I51" i="20"/>
  <c r="I50" i="20" s="1"/>
  <c r="I38" i="20" s="1"/>
  <c r="H51" i="20"/>
  <c r="H50" i="20" s="1"/>
  <c r="H38" i="20" s="1"/>
  <c r="G51" i="20"/>
  <c r="G50" i="20" s="1"/>
  <c r="E51" i="20"/>
  <c r="D51" i="20"/>
  <c r="D50" i="20" s="1"/>
  <c r="C51" i="20"/>
  <c r="L50" i="20"/>
  <c r="K50" i="20"/>
  <c r="J50" i="20"/>
  <c r="E50" i="20"/>
  <c r="C50" i="20"/>
  <c r="N48" i="20"/>
  <c r="O48" i="20"/>
  <c r="O46" i="20"/>
  <c r="N46" i="20"/>
  <c r="O45" i="20"/>
  <c r="F40" i="20"/>
  <c r="N43" i="20"/>
  <c r="O43" i="20"/>
  <c r="N42" i="20"/>
  <c r="O42" i="20"/>
  <c r="F41" i="20"/>
  <c r="M40" i="20"/>
  <c r="M39" i="20" s="1"/>
  <c r="L40" i="20"/>
  <c r="L39" i="20" s="1"/>
  <c r="L38" i="20" s="1"/>
  <c r="K40" i="20"/>
  <c r="J40" i="20"/>
  <c r="N40" i="20" s="1"/>
  <c r="I40" i="20"/>
  <c r="H40" i="20"/>
  <c r="G40" i="20"/>
  <c r="G39" i="20" s="1"/>
  <c r="E40" i="20"/>
  <c r="E39" i="20" s="1"/>
  <c r="D40" i="20"/>
  <c r="D39" i="20" s="1"/>
  <c r="C40" i="20"/>
  <c r="K39" i="20"/>
  <c r="J39" i="20"/>
  <c r="I39" i="20"/>
  <c r="H39" i="20"/>
  <c r="C39" i="20"/>
  <c r="C38" i="20" s="1"/>
  <c r="O37" i="20"/>
  <c r="N37" i="20"/>
  <c r="F37" i="20"/>
  <c r="O36" i="20"/>
  <c r="N36" i="20"/>
  <c r="O35" i="20"/>
  <c r="O34" i="20"/>
  <c r="N34" i="20"/>
  <c r="O33" i="20"/>
  <c r="F31" i="20"/>
  <c r="M31" i="20"/>
  <c r="L31" i="20"/>
  <c r="K31" i="20"/>
  <c r="J31" i="20"/>
  <c r="I31" i="20"/>
  <c r="H31" i="20"/>
  <c r="G31" i="20"/>
  <c r="E31" i="20"/>
  <c r="D31" i="20"/>
  <c r="C31" i="20"/>
  <c r="O30" i="20"/>
  <c r="O29" i="20"/>
  <c r="N29" i="20"/>
  <c r="N28" i="20"/>
  <c r="O28" i="20"/>
  <c r="N27" i="20"/>
  <c r="O27" i="20"/>
  <c r="O26" i="20"/>
  <c r="N26" i="20"/>
  <c r="O25" i="20"/>
  <c r="N25" i="20"/>
  <c r="O24" i="20"/>
  <c r="N24" i="20"/>
  <c r="O23" i="20"/>
  <c r="F21" i="20"/>
  <c r="M21" i="20"/>
  <c r="L21" i="20"/>
  <c r="K21" i="20"/>
  <c r="J21" i="20"/>
  <c r="I21" i="20"/>
  <c r="H21" i="20"/>
  <c r="G21" i="20"/>
  <c r="E21" i="20"/>
  <c r="D21" i="20"/>
  <c r="C21" i="20"/>
  <c r="O20" i="20"/>
  <c r="O19" i="20"/>
  <c r="N19" i="20"/>
  <c r="N18" i="20"/>
  <c r="O18" i="20"/>
  <c r="N17" i="20"/>
  <c r="O17" i="20"/>
  <c r="O16" i="20"/>
  <c r="N16" i="20"/>
  <c r="O15" i="20"/>
  <c r="N15" i="20"/>
  <c r="O14" i="20"/>
  <c r="N14" i="20"/>
  <c r="O13" i="20"/>
  <c r="M12" i="20"/>
  <c r="M11" i="20" s="1"/>
  <c r="L12" i="20"/>
  <c r="L11" i="20" s="1"/>
  <c r="L10" i="20" s="1"/>
  <c r="L9" i="20" s="1"/>
  <c r="K12" i="20"/>
  <c r="J12" i="20"/>
  <c r="I12" i="20"/>
  <c r="H12" i="20"/>
  <c r="G12" i="20"/>
  <c r="E12" i="20"/>
  <c r="E11" i="20" s="1"/>
  <c r="E10" i="20" s="1"/>
  <c r="E9" i="20" s="1"/>
  <c r="D12" i="20"/>
  <c r="D11" i="20" s="1"/>
  <c r="C12" i="20"/>
  <c r="C11" i="20" s="1"/>
  <c r="C10" i="20" s="1"/>
  <c r="C9" i="20" s="1"/>
  <c r="J11" i="20"/>
  <c r="I11" i="20"/>
  <c r="I10" i="20" s="1"/>
  <c r="I9" i="20" s="1"/>
  <c r="H11" i="20"/>
  <c r="H10" i="20" s="1"/>
  <c r="H9" i="20" s="1"/>
  <c r="G11" i="20"/>
  <c r="G10" i="20"/>
  <c r="G9" i="20" s="1"/>
  <c r="F90" i="19"/>
  <c r="O90" i="19" s="1"/>
  <c r="N89" i="19"/>
  <c r="F89" i="19"/>
  <c r="O89" i="19" s="1"/>
  <c r="F88" i="19"/>
  <c r="O88" i="19" s="1"/>
  <c r="O87" i="19"/>
  <c r="N87" i="19"/>
  <c r="F87" i="19"/>
  <c r="O86" i="19"/>
  <c r="N86" i="19"/>
  <c r="F86" i="19"/>
  <c r="O85" i="19"/>
  <c r="N85" i="19"/>
  <c r="F85" i="19"/>
  <c r="O84" i="19"/>
  <c r="F84" i="19"/>
  <c r="N84" i="19" s="1"/>
  <c r="F83" i="19"/>
  <c r="O83" i="19" s="1"/>
  <c r="F82" i="19"/>
  <c r="O82" i="19" s="1"/>
  <c r="N81" i="19"/>
  <c r="F81" i="19"/>
  <c r="O81" i="19" s="1"/>
  <c r="F80" i="19"/>
  <c r="O80" i="19" s="1"/>
  <c r="O79" i="19"/>
  <c r="N79" i="19"/>
  <c r="F79" i="19"/>
  <c r="O78" i="19"/>
  <c r="N78" i="19"/>
  <c r="F78" i="19"/>
  <c r="M77" i="19"/>
  <c r="L77" i="19"/>
  <c r="K77" i="19"/>
  <c r="J77" i="19"/>
  <c r="I77" i="19"/>
  <c r="H77" i="19"/>
  <c r="G77" i="19"/>
  <c r="E77" i="19"/>
  <c r="D77" i="19"/>
  <c r="C77" i="19"/>
  <c r="O76" i="19"/>
  <c r="F76" i="19"/>
  <c r="N76" i="19" s="1"/>
  <c r="F75" i="19"/>
  <c r="F74" i="19" s="1"/>
  <c r="M74" i="19"/>
  <c r="L74" i="19"/>
  <c r="K74" i="19"/>
  <c r="J74" i="19"/>
  <c r="H74" i="19"/>
  <c r="G74" i="19"/>
  <c r="E74" i="19"/>
  <c r="D74" i="19"/>
  <c r="C74" i="19"/>
  <c r="O73" i="19"/>
  <c r="N73" i="19"/>
  <c r="I73" i="19"/>
  <c r="I69" i="19" s="1"/>
  <c r="F73" i="19"/>
  <c r="O72" i="19"/>
  <c r="N72" i="19"/>
  <c r="O71" i="19"/>
  <c r="N71" i="19"/>
  <c r="O70" i="19"/>
  <c r="F70" i="19"/>
  <c r="N70" i="19" s="1"/>
  <c r="M69" i="19"/>
  <c r="L69" i="19"/>
  <c r="K69" i="19"/>
  <c r="J69" i="19"/>
  <c r="H69" i="19"/>
  <c r="G69" i="19"/>
  <c r="E69" i="19"/>
  <c r="D69" i="19"/>
  <c r="C69" i="19"/>
  <c r="O68" i="19"/>
  <c r="N68" i="19"/>
  <c r="O67" i="19"/>
  <c r="O66" i="19"/>
  <c r="O64" i="19"/>
  <c r="N64" i="19"/>
  <c r="O63" i="19"/>
  <c r="N63" i="19"/>
  <c r="O62" i="19"/>
  <c r="N62" i="19"/>
  <c r="O61" i="19"/>
  <c r="O60" i="19"/>
  <c r="N59" i="19"/>
  <c r="O59" i="19"/>
  <c r="O58" i="19"/>
  <c r="O57" i="19"/>
  <c r="N57" i="19"/>
  <c r="O56" i="19"/>
  <c r="N56" i="19"/>
  <c r="O55" i="19"/>
  <c r="N55" i="19"/>
  <c r="O54" i="19"/>
  <c r="N54" i="19"/>
  <c r="O53" i="19"/>
  <c r="M51" i="19"/>
  <c r="L51" i="19"/>
  <c r="O51" i="19"/>
  <c r="N51" i="19"/>
  <c r="M50" i="19"/>
  <c r="L50" i="19"/>
  <c r="O48" i="19"/>
  <c r="O46" i="19"/>
  <c r="N46" i="19"/>
  <c r="O45" i="19"/>
  <c r="O44" i="19"/>
  <c r="N43" i="19"/>
  <c r="O43" i="19"/>
  <c r="O42" i="19"/>
  <c r="F40" i="19"/>
  <c r="M40" i="19"/>
  <c r="M39" i="19" s="1"/>
  <c r="L40" i="19"/>
  <c r="K40" i="19"/>
  <c r="K39" i="19" s="1"/>
  <c r="J40" i="19"/>
  <c r="I40" i="19"/>
  <c r="I39" i="19" s="1"/>
  <c r="I38" i="19" s="1"/>
  <c r="H40" i="19"/>
  <c r="H39" i="19" s="1"/>
  <c r="H38" i="19" s="1"/>
  <c r="G40" i="19"/>
  <c r="G39" i="19" s="1"/>
  <c r="G38" i="19" s="1"/>
  <c r="E40" i="19"/>
  <c r="E39" i="19" s="1"/>
  <c r="E38" i="19" s="1"/>
  <c r="D40" i="19"/>
  <c r="D39" i="19" s="1"/>
  <c r="D38" i="19" s="1"/>
  <c r="C40" i="19"/>
  <c r="C39" i="19" s="1"/>
  <c r="C38" i="19" s="1"/>
  <c r="L39" i="19"/>
  <c r="J39" i="19"/>
  <c r="O37" i="19"/>
  <c r="N37" i="19"/>
  <c r="F37" i="19"/>
  <c r="O36" i="19"/>
  <c r="N36" i="19"/>
  <c r="O35" i="19"/>
  <c r="N35" i="19"/>
  <c r="O34" i="19"/>
  <c r="N34" i="19"/>
  <c r="O33" i="19"/>
  <c r="M31" i="19"/>
  <c r="L31" i="19"/>
  <c r="K31" i="19"/>
  <c r="J31" i="19"/>
  <c r="I31" i="19"/>
  <c r="H31" i="19"/>
  <c r="G31" i="19"/>
  <c r="E31" i="19"/>
  <c r="D31" i="19"/>
  <c r="C31" i="19"/>
  <c r="F30" i="19"/>
  <c r="O30" i="19" s="1"/>
  <c r="N29" i="19"/>
  <c r="F29" i="19"/>
  <c r="O29" i="19" s="1"/>
  <c r="F28" i="19"/>
  <c r="O28" i="19" s="1"/>
  <c r="O27" i="19"/>
  <c r="N27" i="19"/>
  <c r="F27" i="19"/>
  <c r="O26" i="19"/>
  <c r="N26" i="19"/>
  <c r="F26" i="19"/>
  <c r="O25" i="19"/>
  <c r="N25" i="19"/>
  <c r="F25" i="19"/>
  <c r="O24" i="19"/>
  <c r="F24" i="19"/>
  <c r="N24" i="19" s="1"/>
  <c r="F23" i="19"/>
  <c r="O23" i="19" s="1"/>
  <c r="F22" i="19"/>
  <c r="F21" i="19" s="1"/>
  <c r="M21" i="19"/>
  <c r="L21" i="19"/>
  <c r="K21" i="19"/>
  <c r="O21" i="19" s="1"/>
  <c r="J21" i="19"/>
  <c r="I21" i="19"/>
  <c r="H21" i="19"/>
  <c r="G21" i="19"/>
  <c r="E21" i="19"/>
  <c r="D21" i="19"/>
  <c r="C21" i="19"/>
  <c r="F20" i="19"/>
  <c r="O20" i="19" s="1"/>
  <c r="N19" i="19"/>
  <c r="F19" i="19"/>
  <c r="O19" i="19" s="1"/>
  <c r="F18" i="19"/>
  <c r="O18" i="19" s="1"/>
  <c r="O17" i="19"/>
  <c r="N17" i="19"/>
  <c r="F17" i="19"/>
  <c r="O16" i="19"/>
  <c r="N16" i="19"/>
  <c r="F16" i="19"/>
  <c r="O15" i="19"/>
  <c r="N15" i="19"/>
  <c r="F15" i="19"/>
  <c r="O14" i="19"/>
  <c r="F14" i="19"/>
  <c r="N14" i="19" s="1"/>
  <c r="F13" i="19"/>
  <c r="O13" i="19" s="1"/>
  <c r="M12" i="19"/>
  <c r="M11" i="19" s="1"/>
  <c r="M10" i="19" s="1"/>
  <c r="M9" i="19" s="1"/>
  <c r="L12" i="19"/>
  <c r="K12" i="19"/>
  <c r="J12" i="19"/>
  <c r="I12" i="19"/>
  <c r="H12" i="19"/>
  <c r="G12" i="19"/>
  <c r="G11" i="19" s="1"/>
  <c r="G10" i="19" s="1"/>
  <c r="G9" i="19" s="1"/>
  <c r="E12" i="19"/>
  <c r="E11" i="19" s="1"/>
  <c r="D12" i="19"/>
  <c r="C12" i="19"/>
  <c r="C11" i="19" s="1"/>
  <c r="C10" i="19" s="1"/>
  <c r="C9" i="19" s="1"/>
  <c r="L11" i="19"/>
  <c r="J11" i="19"/>
  <c r="I11" i="19"/>
  <c r="H11" i="19"/>
  <c r="H10" i="19" s="1"/>
  <c r="H9" i="19" s="1"/>
  <c r="D11" i="19"/>
  <c r="I10" i="19"/>
  <c r="I9" i="19" s="1"/>
  <c r="H40" i="15"/>
  <c r="E40" i="15"/>
  <c r="F40" i="15"/>
  <c r="H39" i="15"/>
  <c r="O90" i="15"/>
  <c r="N90" i="15"/>
  <c r="F90" i="15"/>
  <c r="O89" i="15"/>
  <c r="N89" i="15"/>
  <c r="F89" i="15"/>
  <c r="F88" i="15"/>
  <c r="O88" i="15"/>
  <c r="O87" i="15"/>
  <c r="N87" i="15"/>
  <c r="F87" i="15"/>
  <c r="O86" i="15"/>
  <c r="N86" i="15"/>
  <c r="F86" i="15"/>
  <c r="F85" i="15"/>
  <c r="O85" i="15"/>
  <c r="O84" i="15"/>
  <c r="N84" i="15"/>
  <c r="F84" i="15"/>
  <c r="O83" i="15"/>
  <c r="N83" i="15"/>
  <c r="F83" i="15"/>
  <c r="O82" i="15"/>
  <c r="N82" i="15"/>
  <c r="F82" i="15"/>
  <c r="O81" i="15"/>
  <c r="N81" i="15"/>
  <c r="F81" i="15"/>
  <c r="F80" i="15"/>
  <c r="O80" i="15"/>
  <c r="O79" i="15"/>
  <c r="N79" i="15"/>
  <c r="F79" i="15"/>
  <c r="O78" i="15"/>
  <c r="N78" i="15"/>
  <c r="F78" i="15"/>
  <c r="M77" i="15"/>
  <c r="L77" i="15"/>
  <c r="K77" i="15"/>
  <c r="J77" i="15"/>
  <c r="I77" i="15"/>
  <c r="H77" i="15"/>
  <c r="G77" i="15"/>
  <c r="E77" i="15"/>
  <c r="D77" i="15"/>
  <c r="C77" i="15"/>
  <c r="O76" i="15"/>
  <c r="N76" i="15"/>
  <c r="I76" i="15"/>
  <c r="F76" i="15"/>
  <c r="O75" i="15"/>
  <c r="N75" i="15"/>
  <c r="F75" i="15"/>
  <c r="F74" i="15"/>
  <c r="O74" i="15"/>
  <c r="M74" i="15"/>
  <c r="L74" i="15"/>
  <c r="K74" i="15"/>
  <c r="J74" i="15"/>
  <c r="N74" i="15"/>
  <c r="I74" i="15"/>
  <c r="H74" i="15"/>
  <c r="G74" i="15"/>
  <c r="E74" i="15"/>
  <c r="D74" i="15"/>
  <c r="C74" i="15"/>
  <c r="O73" i="15"/>
  <c r="N73" i="15"/>
  <c r="I73" i="15"/>
  <c r="I69" i="15"/>
  <c r="F73" i="15"/>
  <c r="O72" i="15"/>
  <c r="N72" i="15"/>
  <c r="F72" i="15"/>
  <c r="F71" i="15"/>
  <c r="O71" i="15"/>
  <c r="O70" i="15"/>
  <c r="N70" i="15"/>
  <c r="F70" i="15"/>
  <c r="F69" i="15"/>
  <c r="M69" i="15"/>
  <c r="L69" i="15"/>
  <c r="K69" i="15"/>
  <c r="J69" i="15"/>
  <c r="H69" i="15"/>
  <c r="G69" i="15"/>
  <c r="E69" i="15"/>
  <c r="D69" i="15"/>
  <c r="C69" i="15"/>
  <c r="O68" i="15"/>
  <c r="N68" i="15"/>
  <c r="F68" i="15"/>
  <c r="O67" i="15"/>
  <c r="N67" i="15"/>
  <c r="F67" i="15"/>
  <c r="O66" i="15"/>
  <c r="N66" i="15"/>
  <c r="F66" i="15"/>
  <c r="F65" i="15"/>
  <c r="F64" i="15"/>
  <c r="O64" i="15"/>
  <c r="O63" i="15"/>
  <c r="N63" i="15"/>
  <c r="F63" i="15"/>
  <c r="O62" i="15"/>
  <c r="N62" i="15"/>
  <c r="F62" i="15"/>
  <c r="F61" i="15"/>
  <c r="O61" i="15"/>
  <c r="O60" i="15"/>
  <c r="N60" i="15"/>
  <c r="F60" i="15"/>
  <c r="O59" i="15"/>
  <c r="N59" i="15"/>
  <c r="F59" i="15"/>
  <c r="O58" i="15"/>
  <c r="N58" i="15"/>
  <c r="F58" i="15"/>
  <c r="O57" i="15"/>
  <c r="N57" i="15"/>
  <c r="F57" i="15"/>
  <c r="F56" i="15"/>
  <c r="O56" i="15"/>
  <c r="O55" i="15"/>
  <c r="N55" i="15"/>
  <c r="F55" i="15"/>
  <c r="O54" i="15"/>
  <c r="N54" i="15"/>
  <c r="F54" i="15"/>
  <c r="F53" i="15"/>
  <c r="O53" i="15"/>
  <c r="O52" i="15"/>
  <c r="N52" i="15"/>
  <c r="F52" i="15"/>
  <c r="F51" i="15"/>
  <c r="F50" i="15"/>
  <c r="M51" i="15"/>
  <c r="M50" i="15"/>
  <c r="L51" i="15"/>
  <c r="L50" i="15"/>
  <c r="K51" i="15"/>
  <c r="O51" i="15"/>
  <c r="J51" i="15"/>
  <c r="N51" i="15"/>
  <c r="I51" i="15"/>
  <c r="I50" i="15"/>
  <c r="H51" i="15"/>
  <c r="G51" i="15"/>
  <c r="E51" i="15"/>
  <c r="D51" i="15"/>
  <c r="D50" i="15"/>
  <c r="C51" i="15"/>
  <c r="C50" i="15"/>
  <c r="H50" i="15"/>
  <c r="G50" i="15"/>
  <c r="E50" i="15"/>
  <c r="F49" i="15"/>
  <c r="F48" i="15"/>
  <c r="O48" i="15"/>
  <c r="F47" i="15"/>
  <c r="O46" i="15"/>
  <c r="N46" i="15"/>
  <c r="F46" i="15"/>
  <c r="F45" i="15"/>
  <c r="O45" i="15"/>
  <c r="O44" i="15"/>
  <c r="N44" i="15"/>
  <c r="F44" i="15"/>
  <c r="O43" i="15"/>
  <c r="N43" i="15"/>
  <c r="F43" i="15"/>
  <c r="O42" i="15"/>
  <c r="N42" i="15"/>
  <c r="F42" i="15"/>
  <c r="F41" i="15"/>
  <c r="M40" i="15"/>
  <c r="L40" i="15"/>
  <c r="L39" i="15"/>
  <c r="K40" i="15"/>
  <c r="J40" i="15"/>
  <c r="I40" i="15"/>
  <c r="I39" i="15"/>
  <c r="G40" i="15"/>
  <c r="D40" i="15"/>
  <c r="D39" i="15"/>
  <c r="C40" i="15"/>
  <c r="C39" i="15"/>
  <c r="C38" i="15"/>
  <c r="M39" i="15"/>
  <c r="G39" i="15"/>
  <c r="G38" i="15"/>
  <c r="E39" i="15"/>
  <c r="E38" i="15"/>
  <c r="O37" i="15"/>
  <c r="N37" i="15"/>
  <c r="F37" i="15"/>
  <c r="F36" i="15"/>
  <c r="O36" i="15"/>
  <c r="O35" i="15"/>
  <c r="F35" i="15"/>
  <c r="N35" i="15"/>
  <c r="O34" i="15"/>
  <c r="N34" i="15"/>
  <c r="F34" i="15"/>
  <c r="F33" i="15"/>
  <c r="O33" i="15"/>
  <c r="O32" i="15"/>
  <c r="N32" i="15"/>
  <c r="F32" i="15"/>
  <c r="F31" i="15"/>
  <c r="M31" i="15"/>
  <c r="L31" i="15"/>
  <c r="K31" i="15"/>
  <c r="O31" i="15"/>
  <c r="J31" i="15"/>
  <c r="N31" i="15"/>
  <c r="I31" i="15"/>
  <c r="H31" i="15"/>
  <c r="G31" i="15"/>
  <c r="E31" i="15"/>
  <c r="D31" i="15"/>
  <c r="C31" i="15"/>
  <c r="O30" i="15"/>
  <c r="N30" i="15"/>
  <c r="F30" i="15"/>
  <c r="O29" i="15"/>
  <c r="N29" i="15"/>
  <c r="F29" i="15"/>
  <c r="O28" i="15"/>
  <c r="N28" i="15"/>
  <c r="F28" i="15"/>
  <c r="O27" i="15"/>
  <c r="N27" i="15"/>
  <c r="F27" i="15"/>
  <c r="F26" i="15"/>
  <c r="O26" i="15"/>
  <c r="O25" i="15"/>
  <c r="F25" i="15"/>
  <c r="N25" i="15"/>
  <c r="O24" i="15"/>
  <c r="N24" i="15"/>
  <c r="F24" i="15"/>
  <c r="F23" i="15"/>
  <c r="O23" i="15"/>
  <c r="O22" i="15"/>
  <c r="N22" i="15"/>
  <c r="F22" i="15"/>
  <c r="F21" i="15"/>
  <c r="M21" i="15"/>
  <c r="L21" i="15"/>
  <c r="K21" i="15"/>
  <c r="O21" i="15"/>
  <c r="J21" i="15"/>
  <c r="N21" i="15"/>
  <c r="I21" i="15"/>
  <c r="H21" i="15"/>
  <c r="G21" i="15"/>
  <c r="E21" i="15"/>
  <c r="D21" i="15"/>
  <c r="C21" i="15"/>
  <c r="C10" i="15"/>
  <c r="C9" i="15"/>
  <c r="O20" i="15"/>
  <c r="N20" i="15"/>
  <c r="F20" i="15"/>
  <c r="O19" i="15"/>
  <c r="N19" i="15"/>
  <c r="F19" i="15"/>
  <c r="O18" i="15"/>
  <c r="N18" i="15"/>
  <c r="F18" i="15"/>
  <c r="O17" i="15"/>
  <c r="N17" i="15"/>
  <c r="F17" i="15"/>
  <c r="F16" i="15"/>
  <c r="O16" i="15"/>
  <c r="O15" i="15"/>
  <c r="F15" i="15"/>
  <c r="N15" i="15"/>
  <c r="O14" i="15"/>
  <c r="N14" i="15"/>
  <c r="F14" i="15"/>
  <c r="F13" i="15"/>
  <c r="F12" i="15"/>
  <c r="M12" i="15"/>
  <c r="L12" i="15"/>
  <c r="K12" i="15"/>
  <c r="J12" i="15"/>
  <c r="I12" i="15"/>
  <c r="I11" i="15"/>
  <c r="I10" i="15"/>
  <c r="I9" i="15"/>
  <c r="H12" i="15"/>
  <c r="H11" i="15"/>
  <c r="H10" i="15"/>
  <c r="H9" i="15"/>
  <c r="G12" i="15"/>
  <c r="G11" i="15"/>
  <c r="G10" i="15"/>
  <c r="G9" i="15"/>
  <c r="G8" i="15"/>
  <c r="G91" i="15"/>
  <c r="E12" i="15"/>
  <c r="D12" i="15"/>
  <c r="C12" i="15"/>
  <c r="M11" i="15"/>
  <c r="M10" i="15"/>
  <c r="M9" i="15"/>
  <c r="L11" i="15"/>
  <c r="K11" i="15"/>
  <c r="J11" i="15"/>
  <c r="E11" i="15"/>
  <c r="E10" i="15"/>
  <c r="E9" i="15"/>
  <c r="D11" i="15"/>
  <c r="D10" i="15"/>
  <c r="D9" i="15"/>
  <c r="C11" i="15"/>
  <c r="O90" i="14"/>
  <c r="N90" i="14"/>
  <c r="F90" i="14"/>
  <c r="F89" i="14"/>
  <c r="O89" i="14"/>
  <c r="O88" i="14"/>
  <c r="N88" i="14"/>
  <c r="F88" i="14"/>
  <c r="F87" i="14"/>
  <c r="O87" i="14"/>
  <c r="O86" i="14"/>
  <c r="N86" i="14"/>
  <c r="F86" i="14"/>
  <c r="F85" i="14"/>
  <c r="O85" i="14"/>
  <c r="O84" i="14"/>
  <c r="N84" i="14"/>
  <c r="F84" i="14"/>
  <c r="F83" i="14"/>
  <c r="O83" i="14"/>
  <c r="O82" i="14"/>
  <c r="N82" i="14"/>
  <c r="F82" i="14"/>
  <c r="F81" i="14"/>
  <c r="O81" i="14"/>
  <c r="O80" i="14"/>
  <c r="N80" i="14"/>
  <c r="F80" i="14"/>
  <c r="F79" i="14"/>
  <c r="O79" i="14"/>
  <c r="O78" i="14"/>
  <c r="N78" i="14"/>
  <c r="F78" i="14"/>
  <c r="M77" i="14"/>
  <c r="L77" i="14"/>
  <c r="K77" i="14"/>
  <c r="J77" i="14"/>
  <c r="N77" i="14"/>
  <c r="H77" i="14"/>
  <c r="G77" i="14"/>
  <c r="E77" i="14"/>
  <c r="D77" i="14"/>
  <c r="C77" i="14"/>
  <c r="O76" i="14"/>
  <c r="N76" i="14"/>
  <c r="F76" i="14"/>
  <c r="I76" i="14"/>
  <c r="F75" i="14"/>
  <c r="O75" i="14"/>
  <c r="M74" i="14"/>
  <c r="L74" i="14"/>
  <c r="K74" i="14"/>
  <c r="J74" i="14"/>
  <c r="N74" i="14"/>
  <c r="H74" i="14"/>
  <c r="G74" i="14"/>
  <c r="F74" i="14"/>
  <c r="E74" i="14"/>
  <c r="D74" i="14"/>
  <c r="C74" i="14"/>
  <c r="F73" i="14"/>
  <c r="O73" i="14"/>
  <c r="O72" i="14"/>
  <c r="F72" i="14"/>
  <c r="N72" i="14"/>
  <c r="F71" i="14"/>
  <c r="O71" i="14"/>
  <c r="O70" i="14"/>
  <c r="F70" i="14"/>
  <c r="N70" i="14"/>
  <c r="M69" i="14"/>
  <c r="L69" i="14"/>
  <c r="K69" i="14"/>
  <c r="J69" i="14"/>
  <c r="H69" i="14"/>
  <c r="G69" i="14"/>
  <c r="E69" i="14"/>
  <c r="D69" i="14"/>
  <c r="C69" i="14"/>
  <c r="O68" i="14"/>
  <c r="F68" i="14"/>
  <c r="N68" i="14"/>
  <c r="F67" i="14"/>
  <c r="O67" i="14"/>
  <c r="O66" i="14"/>
  <c r="F66" i="14"/>
  <c r="N66" i="14"/>
  <c r="F65" i="14"/>
  <c r="O65" i="14"/>
  <c r="F64" i="14"/>
  <c r="O64" i="14"/>
  <c r="N64" i="14"/>
  <c r="F63" i="14"/>
  <c r="F62" i="14"/>
  <c r="O62" i="14"/>
  <c r="N62" i="14"/>
  <c r="F61" i="14"/>
  <c r="O61" i="14"/>
  <c r="F60" i="14"/>
  <c r="O60" i="14"/>
  <c r="F59" i="14"/>
  <c r="O59" i="14"/>
  <c r="O58" i="14"/>
  <c r="F58" i="14"/>
  <c r="N58" i="14"/>
  <c r="F57" i="14"/>
  <c r="O57" i="14"/>
  <c r="O56" i="14"/>
  <c r="F56" i="14"/>
  <c r="N56" i="14"/>
  <c r="F55" i="14"/>
  <c r="O55" i="14"/>
  <c r="O54" i="14"/>
  <c r="F54" i="14"/>
  <c r="N54" i="14"/>
  <c r="F53" i="14"/>
  <c r="O53" i="14"/>
  <c r="O52" i="14"/>
  <c r="F52" i="14"/>
  <c r="N52" i="14"/>
  <c r="M51" i="14"/>
  <c r="M50" i="14"/>
  <c r="M38" i="14"/>
  <c r="L51" i="14"/>
  <c r="L50" i="14"/>
  <c r="K51" i="14"/>
  <c r="J51" i="14"/>
  <c r="H51" i="14"/>
  <c r="G51" i="14"/>
  <c r="G50" i="14"/>
  <c r="E51" i="14"/>
  <c r="E50" i="14"/>
  <c r="D51" i="14"/>
  <c r="D50" i="14"/>
  <c r="D38" i="14"/>
  <c r="C51" i="14"/>
  <c r="C50" i="14"/>
  <c r="J50" i="14"/>
  <c r="H50" i="14"/>
  <c r="H38" i="14"/>
  <c r="F49" i="14"/>
  <c r="O48" i="14"/>
  <c r="F48" i="14"/>
  <c r="N48" i="14"/>
  <c r="F47" i="14"/>
  <c r="O46" i="14"/>
  <c r="N46" i="14"/>
  <c r="F46" i="14"/>
  <c r="F45" i="14"/>
  <c r="O45" i="14"/>
  <c r="O44" i="14"/>
  <c r="N44" i="14"/>
  <c r="F44" i="14"/>
  <c r="F43" i="14"/>
  <c r="O43" i="14"/>
  <c r="F42" i="14"/>
  <c r="O42" i="14"/>
  <c r="F41" i="14"/>
  <c r="M40" i="14"/>
  <c r="M39" i="14"/>
  <c r="L40" i="14"/>
  <c r="L39" i="14"/>
  <c r="K40" i="14"/>
  <c r="J40" i="14"/>
  <c r="H40" i="14"/>
  <c r="G40" i="14"/>
  <c r="G39" i="14"/>
  <c r="G38" i="14"/>
  <c r="E40" i="14"/>
  <c r="E39" i="14"/>
  <c r="D40" i="14"/>
  <c r="D39" i="14"/>
  <c r="C40" i="14"/>
  <c r="C39" i="14"/>
  <c r="J39" i="14"/>
  <c r="H39" i="14"/>
  <c r="O37" i="14"/>
  <c r="F37" i="14"/>
  <c r="N37" i="14"/>
  <c r="F36" i="14"/>
  <c r="F31" i="14"/>
  <c r="F35" i="14"/>
  <c r="O35" i="14"/>
  <c r="F34" i="14"/>
  <c r="O34" i="14"/>
  <c r="F33" i="14"/>
  <c r="O33" i="14"/>
  <c r="O32" i="14"/>
  <c r="F32" i="14"/>
  <c r="N32" i="14"/>
  <c r="M31" i="14"/>
  <c r="L31" i="14"/>
  <c r="K31" i="14"/>
  <c r="J31" i="14"/>
  <c r="H31" i="14"/>
  <c r="G31" i="14"/>
  <c r="E31" i="14"/>
  <c r="E10" i="14"/>
  <c r="E9" i="14"/>
  <c r="D31" i="14"/>
  <c r="C31" i="14"/>
  <c r="O30" i="14"/>
  <c r="N30" i="14"/>
  <c r="F30" i="14"/>
  <c r="F29" i="14"/>
  <c r="O29" i="14"/>
  <c r="O28" i="14"/>
  <c r="N28" i="14"/>
  <c r="F28" i="14"/>
  <c r="F27" i="14"/>
  <c r="O27" i="14"/>
  <c r="O26" i="14"/>
  <c r="N26" i="14"/>
  <c r="F26" i="14"/>
  <c r="F25" i="14"/>
  <c r="O25" i="14"/>
  <c r="O24" i="14"/>
  <c r="N24" i="14"/>
  <c r="F24" i="14"/>
  <c r="F23" i="14"/>
  <c r="O23" i="14"/>
  <c r="O22" i="14"/>
  <c r="N22" i="14"/>
  <c r="F22" i="14"/>
  <c r="M21" i="14"/>
  <c r="L21" i="14"/>
  <c r="K21" i="14"/>
  <c r="J21" i="14"/>
  <c r="H21" i="14"/>
  <c r="G21" i="14"/>
  <c r="E21" i="14"/>
  <c r="D21" i="14"/>
  <c r="C21" i="14"/>
  <c r="O20" i="14"/>
  <c r="F20" i="14"/>
  <c r="N20" i="14"/>
  <c r="F19" i="14"/>
  <c r="O19" i="14"/>
  <c r="O18" i="14"/>
  <c r="F18" i="14"/>
  <c r="N18" i="14"/>
  <c r="F17" i="14"/>
  <c r="O17" i="14"/>
  <c r="O16" i="14"/>
  <c r="F16" i="14"/>
  <c r="N16" i="14"/>
  <c r="F15" i="14"/>
  <c r="O15" i="14"/>
  <c r="O14" i="14"/>
  <c r="F14" i="14"/>
  <c r="N14" i="14"/>
  <c r="F13" i="14"/>
  <c r="F12" i="14"/>
  <c r="M12" i="14"/>
  <c r="M11" i="14"/>
  <c r="L12" i="14"/>
  <c r="L11" i="14"/>
  <c r="K12" i="14"/>
  <c r="O12" i="14"/>
  <c r="K11" i="14"/>
  <c r="K10" i="14"/>
  <c r="K9" i="14"/>
  <c r="J12" i="14"/>
  <c r="N12" i="14"/>
  <c r="H12" i="14"/>
  <c r="H11" i="14"/>
  <c r="G12" i="14"/>
  <c r="G11" i="14"/>
  <c r="G10" i="14"/>
  <c r="G9" i="14"/>
  <c r="E12" i="14"/>
  <c r="D12" i="14"/>
  <c r="C12" i="14"/>
  <c r="C11" i="14"/>
  <c r="C10" i="14"/>
  <c r="C9" i="14"/>
  <c r="E11" i="14"/>
  <c r="D11" i="14"/>
  <c r="D10" i="14"/>
  <c r="D9" i="14"/>
  <c r="O90" i="13"/>
  <c r="N90" i="13"/>
  <c r="F90" i="13"/>
  <c r="F89" i="13"/>
  <c r="O89" i="13"/>
  <c r="O88" i="13"/>
  <c r="N88" i="13"/>
  <c r="F88" i="13"/>
  <c r="F87" i="13"/>
  <c r="O87" i="13"/>
  <c r="O86" i="13"/>
  <c r="N86" i="13"/>
  <c r="F86" i="13"/>
  <c r="F85" i="13"/>
  <c r="O85" i="13"/>
  <c r="O84" i="13"/>
  <c r="N84" i="13"/>
  <c r="F84" i="13"/>
  <c r="F83" i="13"/>
  <c r="O83" i="13"/>
  <c r="O82" i="13"/>
  <c r="N82" i="13"/>
  <c r="F82" i="13"/>
  <c r="F81" i="13"/>
  <c r="O81" i="13"/>
  <c r="O80" i="13"/>
  <c r="N80" i="13"/>
  <c r="F80" i="13"/>
  <c r="F79" i="13"/>
  <c r="O79" i="13"/>
  <c r="O78" i="13"/>
  <c r="N78" i="13"/>
  <c r="F78" i="13"/>
  <c r="M77" i="13"/>
  <c r="L77" i="13"/>
  <c r="K77" i="13"/>
  <c r="O77" i="13"/>
  <c r="J77" i="13"/>
  <c r="N77" i="13"/>
  <c r="H77" i="13"/>
  <c r="G77" i="13"/>
  <c r="E77" i="13"/>
  <c r="D77" i="13"/>
  <c r="C77" i="13"/>
  <c r="O76" i="13"/>
  <c r="N76" i="13"/>
  <c r="F76" i="13"/>
  <c r="I76" i="13"/>
  <c r="I74" i="13"/>
  <c r="N75" i="13"/>
  <c r="I75" i="13"/>
  <c r="F75" i="13"/>
  <c r="O75" i="13"/>
  <c r="M74" i="13"/>
  <c r="L74" i="13"/>
  <c r="K74" i="13"/>
  <c r="O74" i="13"/>
  <c r="J74" i="13"/>
  <c r="H74" i="13"/>
  <c r="G74" i="13"/>
  <c r="F74" i="13"/>
  <c r="N74" i="13"/>
  <c r="E74" i="13"/>
  <c r="D74" i="13"/>
  <c r="C74" i="13"/>
  <c r="O73" i="13"/>
  <c r="N73" i="13"/>
  <c r="I73" i="13"/>
  <c r="F73" i="13"/>
  <c r="O72" i="13"/>
  <c r="F72" i="13"/>
  <c r="N72" i="13"/>
  <c r="O71" i="13"/>
  <c r="N71" i="13"/>
  <c r="I71" i="13"/>
  <c r="F71" i="13"/>
  <c r="O70" i="13"/>
  <c r="F70" i="13"/>
  <c r="N70" i="13"/>
  <c r="M69" i="13"/>
  <c r="L69" i="13"/>
  <c r="K69" i="13"/>
  <c r="O69" i="13"/>
  <c r="J69" i="13"/>
  <c r="N69" i="13"/>
  <c r="H69" i="13"/>
  <c r="G69" i="13"/>
  <c r="F69" i="13"/>
  <c r="E69" i="13"/>
  <c r="D69" i="13"/>
  <c r="C69" i="13"/>
  <c r="O68" i="13"/>
  <c r="F68" i="13"/>
  <c r="N68" i="13"/>
  <c r="O67" i="13"/>
  <c r="N67" i="13"/>
  <c r="I67" i="13"/>
  <c r="F67" i="13"/>
  <c r="O66" i="13"/>
  <c r="F66" i="13"/>
  <c r="N66" i="13"/>
  <c r="O65" i="13"/>
  <c r="N65" i="13"/>
  <c r="I65" i="13"/>
  <c r="F65" i="13"/>
  <c r="O64" i="13"/>
  <c r="F64" i="13"/>
  <c r="N64" i="13"/>
  <c r="O63" i="13"/>
  <c r="N63" i="13"/>
  <c r="I63" i="13"/>
  <c r="F63" i="13"/>
  <c r="O62" i="13"/>
  <c r="F62" i="13"/>
  <c r="N62" i="13"/>
  <c r="O61" i="13"/>
  <c r="N61" i="13"/>
  <c r="I61" i="13"/>
  <c r="F61" i="13"/>
  <c r="F51" i="13"/>
  <c r="O60" i="13"/>
  <c r="F60" i="13"/>
  <c r="N60" i="13"/>
  <c r="O59" i="13"/>
  <c r="N59" i="13"/>
  <c r="I59" i="13"/>
  <c r="F59" i="13"/>
  <c r="O58" i="13"/>
  <c r="F58" i="13"/>
  <c r="N58" i="13"/>
  <c r="O57" i="13"/>
  <c r="N57" i="13"/>
  <c r="I57" i="13"/>
  <c r="F57" i="13"/>
  <c r="O56" i="13"/>
  <c r="F56" i="13"/>
  <c r="N56" i="13"/>
  <c r="O55" i="13"/>
  <c r="N55" i="13"/>
  <c r="I55" i="13"/>
  <c r="F55" i="13"/>
  <c r="O54" i="13"/>
  <c r="F54" i="13"/>
  <c r="N54" i="13"/>
  <c r="O53" i="13"/>
  <c r="N53" i="13"/>
  <c r="I53" i="13"/>
  <c r="F53" i="13"/>
  <c r="O52" i="13"/>
  <c r="F52" i="13"/>
  <c r="N52" i="13"/>
  <c r="M51" i="13"/>
  <c r="M50" i="13"/>
  <c r="L51" i="13"/>
  <c r="L50" i="13"/>
  <c r="K51" i="13"/>
  <c r="K50" i="13"/>
  <c r="J51" i="13"/>
  <c r="J50" i="13"/>
  <c r="H51" i="13"/>
  <c r="H50" i="13"/>
  <c r="H38" i="13"/>
  <c r="H8" i="13"/>
  <c r="G51" i="13"/>
  <c r="G50" i="13"/>
  <c r="E51" i="13"/>
  <c r="E50" i="13"/>
  <c r="D51" i="13"/>
  <c r="C51" i="13"/>
  <c r="C50" i="13"/>
  <c r="D50" i="13"/>
  <c r="D38" i="13"/>
  <c r="D8" i="13"/>
  <c r="D91" i="13"/>
  <c r="I49" i="13"/>
  <c r="F49" i="13"/>
  <c r="O48" i="13"/>
  <c r="F48" i="13"/>
  <c r="N48" i="13"/>
  <c r="F47" i="13"/>
  <c r="I47" i="13"/>
  <c r="O46" i="13"/>
  <c r="N46" i="13"/>
  <c r="I46" i="13"/>
  <c r="F46" i="13"/>
  <c r="F45" i="13"/>
  <c r="O45" i="13"/>
  <c r="O44" i="13"/>
  <c r="N44" i="13"/>
  <c r="I44" i="13"/>
  <c r="F44" i="13"/>
  <c r="F43" i="13"/>
  <c r="O43" i="13"/>
  <c r="O42" i="13"/>
  <c r="F42" i="13"/>
  <c r="N42" i="13"/>
  <c r="F41" i="13"/>
  <c r="I41" i="13"/>
  <c r="M40" i="13"/>
  <c r="M39" i="13"/>
  <c r="L40" i="13"/>
  <c r="L39" i="13"/>
  <c r="K40" i="13"/>
  <c r="J40" i="13"/>
  <c r="J39" i="13"/>
  <c r="H40" i="13"/>
  <c r="G40" i="13"/>
  <c r="G39" i="13"/>
  <c r="G38" i="13"/>
  <c r="E40" i="13"/>
  <c r="E39" i="13"/>
  <c r="E38" i="13"/>
  <c r="E8" i="13"/>
  <c r="E91" i="13"/>
  <c r="D40" i="13"/>
  <c r="C40" i="13"/>
  <c r="C39" i="13"/>
  <c r="H39" i="13"/>
  <c r="D39" i="13"/>
  <c r="O37" i="13"/>
  <c r="F37" i="13"/>
  <c r="N37" i="13"/>
  <c r="O36" i="13"/>
  <c r="N36" i="13"/>
  <c r="I36" i="13"/>
  <c r="F36" i="13"/>
  <c r="F35" i="13"/>
  <c r="O35" i="13"/>
  <c r="O34" i="13"/>
  <c r="N34" i="13"/>
  <c r="I34" i="13"/>
  <c r="F34" i="13"/>
  <c r="F33" i="13"/>
  <c r="O33" i="13"/>
  <c r="O32" i="13"/>
  <c r="N32" i="13"/>
  <c r="I32" i="13"/>
  <c r="F32" i="13"/>
  <c r="M31" i="13"/>
  <c r="L31" i="13"/>
  <c r="K31" i="13"/>
  <c r="J31" i="13"/>
  <c r="H31" i="13"/>
  <c r="G31" i="13"/>
  <c r="E31" i="13"/>
  <c r="D31" i="13"/>
  <c r="C31" i="13"/>
  <c r="O30" i="13"/>
  <c r="N30" i="13"/>
  <c r="F30" i="13"/>
  <c r="I30" i="13"/>
  <c r="N29" i="13"/>
  <c r="I29" i="13"/>
  <c r="F29" i="13"/>
  <c r="O29" i="13"/>
  <c r="O28" i="13"/>
  <c r="N28" i="13"/>
  <c r="F28" i="13"/>
  <c r="I28" i="13"/>
  <c r="N27" i="13"/>
  <c r="I27" i="13"/>
  <c r="F27" i="13"/>
  <c r="O27" i="13"/>
  <c r="O26" i="13"/>
  <c r="N26" i="13"/>
  <c r="F26" i="13"/>
  <c r="I26" i="13"/>
  <c r="N25" i="13"/>
  <c r="I25" i="13"/>
  <c r="F25" i="13"/>
  <c r="O25" i="13"/>
  <c r="O24" i="13"/>
  <c r="N24" i="13"/>
  <c r="F24" i="13"/>
  <c r="I24" i="13"/>
  <c r="I23" i="13"/>
  <c r="F23" i="13"/>
  <c r="O23" i="13"/>
  <c r="O22" i="13"/>
  <c r="N22" i="13"/>
  <c r="F22" i="13"/>
  <c r="I22" i="13"/>
  <c r="I21" i="13"/>
  <c r="M21" i="13"/>
  <c r="L21" i="13"/>
  <c r="K21" i="13"/>
  <c r="O21" i="13"/>
  <c r="J21" i="13"/>
  <c r="N21" i="13"/>
  <c r="H21" i="13"/>
  <c r="G21" i="13"/>
  <c r="F21" i="13"/>
  <c r="E21" i="13"/>
  <c r="E10" i="13"/>
  <c r="E9" i="13"/>
  <c r="D21" i="13"/>
  <c r="C21" i="13"/>
  <c r="O20" i="13"/>
  <c r="I20" i="13"/>
  <c r="F20" i="13"/>
  <c r="N20" i="13"/>
  <c r="O19" i="13"/>
  <c r="N19" i="13"/>
  <c r="I19" i="13"/>
  <c r="F19" i="13"/>
  <c r="O18" i="13"/>
  <c r="I18" i="13"/>
  <c r="F18" i="13"/>
  <c r="N18" i="13"/>
  <c r="O17" i="13"/>
  <c r="N17" i="13"/>
  <c r="I17" i="13"/>
  <c r="F17" i="13"/>
  <c r="O16" i="13"/>
  <c r="I16" i="13"/>
  <c r="F16" i="13"/>
  <c r="N16" i="13"/>
  <c r="O15" i="13"/>
  <c r="N15" i="13"/>
  <c r="I15" i="13"/>
  <c r="F15" i="13"/>
  <c r="O14" i="13"/>
  <c r="I14" i="13"/>
  <c r="F14" i="13"/>
  <c r="N14" i="13"/>
  <c r="O13" i="13"/>
  <c r="N13" i="13"/>
  <c r="I13" i="13"/>
  <c r="F13" i="13"/>
  <c r="F12" i="13"/>
  <c r="M12" i="13"/>
  <c r="M11" i="13"/>
  <c r="L12" i="13"/>
  <c r="K12" i="13"/>
  <c r="K11" i="13"/>
  <c r="J12" i="13"/>
  <c r="N12" i="13"/>
  <c r="I12" i="13"/>
  <c r="I11" i="13"/>
  <c r="H12" i="13"/>
  <c r="G12" i="13"/>
  <c r="G11" i="13"/>
  <c r="G10" i="13"/>
  <c r="G9" i="13"/>
  <c r="G8" i="13"/>
  <c r="G91" i="13"/>
  <c r="E12" i="13"/>
  <c r="D12" i="13"/>
  <c r="C12" i="13"/>
  <c r="C11" i="13"/>
  <c r="C10" i="13"/>
  <c r="C9" i="13"/>
  <c r="L11" i="13"/>
  <c r="L10" i="13"/>
  <c r="L9" i="13"/>
  <c r="H11" i="13"/>
  <c r="H10" i="13"/>
  <c r="H9" i="13"/>
  <c r="E11" i="13"/>
  <c r="D11" i="13"/>
  <c r="D10" i="13"/>
  <c r="D9" i="13"/>
  <c r="O37" i="12"/>
  <c r="O37" i="11"/>
  <c r="O38" i="10"/>
  <c r="N38" i="10"/>
  <c r="O88" i="11"/>
  <c r="N88" i="11"/>
  <c r="O88" i="10"/>
  <c r="N88" i="10"/>
  <c r="O87" i="11"/>
  <c r="N87" i="11"/>
  <c r="O87" i="10"/>
  <c r="N87" i="10"/>
  <c r="F48" i="12"/>
  <c r="O48" i="12"/>
  <c r="I48" i="12"/>
  <c r="F63" i="12"/>
  <c r="F62" i="12"/>
  <c r="F61" i="12"/>
  <c r="F60" i="12"/>
  <c r="F59" i="12"/>
  <c r="F58" i="12"/>
  <c r="F57" i="12"/>
  <c r="N57" i="12"/>
  <c r="F56" i="12"/>
  <c r="F55" i="12"/>
  <c r="F54" i="12"/>
  <c r="F53" i="12"/>
  <c r="F70" i="12"/>
  <c r="O70" i="12"/>
  <c r="I89" i="12"/>
  <c r="I81" i="12"/>
  <c r="M40" i="12"/>
  <c r="L40" i="12"/>
  <c r="K40" i="12"/>
  <c r="K39" i="12"/>
  <c r="J40" i="12"/>
  <c r="J39" i="12"/>
  <c r="C40" i="12"/>
  <c r="C39" i="12"/>
  <c r="D40" i="12"/>
  <c r="D39" i="12"/>
  <c r="D38" i="12"/>
  <c r="E40" i="12"/>
  <c r="F42" i="12"/>
  <c r="F43" i="12"/>
  <c r="F44" i="12"/>
  <c r="F45" i="12"/>
  <c r="N45" i="12"/>
  <c r="F46" i="12"/>
  <c r="O46" i="12"/>
  <c r="F47" i="12"/>
  <c r="I47" i="12"/>
  <c r="F49" i="12"/>
  <c r="F41" i="12"/>
  <c r="I41" i="12"/>
  <c r="I40" i="12"/>
  <c r="I39" i="12"/>
  <c r="F69" i="10"/>
  <c r="F69" i="11"/>
  <c r="O69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0" i="11"/>
  <c r="F47" i="11"/>
  <c r="F90" i="12"/>
  <c r="N90" i="12"/>
  <c r="F89" i="12"/>
  <c r="O89" i="12"/>
  <c r="F88" i="12"/>
  <c r="I88" i="12"/>
  <c r="F87" i="12"/>
  <c r="O87" i="12"/>
  <c r="F86" i="12"/>
  <c r="I86" i="12"/>
  <c r="O85" i="12"/>
  <c r="F85" i="12"/>
  <c r="N85" i="12"/>
  <c r="F84" i="12"/>
  <c r="O84" i="12"/>
  <c r="F83" i="12"/>
  <c r="I83" i="12"/>
  <c r="F82" i="12"/>
  <c r="O82" i="12"/>
  <c r="O81" i="12"/>
  <c r="F81" i="12"/>
  <c r="N81" i="12"/>
  <c r="F80" i="12"/>
  <c r="N80" i="12"/>
  <c r="F79" i="12"/>
  <c r="O79" i="12"/>
  <c r="F78" i="12"/>
  <c r="I78" i="12"/>
  <c r="M77" i="12"/>
  <c r="L77" i="12"/>
  <c r="K77" i="12"/>
  <c r="J77" i="12"/>
  <c r="H77" i="12"/>
  <c r="G77" i="12"/>
  <c r="F77" i="12"/>
  <c r="O77" i="12"/>
  <c r="E77" i="12"/>
  <c r="D77" i="12"/>
  <c r="C77" i="12"/>
  <c r="O76" i="12"/>
  <c r="F76" i="12"/>
  <c r="I76" i="12"/>
  <c r="O75" i="12"/>
  <c r="F75" i="12"/>
  <c r="N75" i="12"/>
  <c r="M74" i="12"/>
  <c r="L74" i="12"/>
  <c r="K74" i="12"/>
  <c r="J74" i="12"/>
  <c r="H74" i="12"/>
  <c r="G74" i="12"/>
  <c r="E74" i="12"/>
  <c r="D74" i="12"/>
  <c r="C74" i="12"/>
  <c r="F73" i="12"/>
  <c r="I73" i="12"/>
  <c r="N72" i="12"/>
  <c r="F72" i="12"/>
  <c r="O72" i="12"/>
  <c r="O71" i="12"/>
  <c r="N71" i="12"/>
  <c r="F71" i="12"/>
  <c r="I71" i="12"/>
  <c r="N70" i="12"/>
  <c r="M69" i="12"/>
  <c r="L69" i="12"/>
  <c r="K69" i="12"/>
  <c r="J69" i="12"/>
  <c r="H69" i="12"/>
  <c r="G69" i="12"/>
  <c r="E69" i="12"/>
  <c r="D69" i="12"/>
  <c r="C69" i="12"/>
  <c r="F68" i="12"/>
  <c r="O68" i="12"/>
  <c r="F67" i="12"/>
  <c r="I67" i="12"/>
  <c r="F66" i="12"/>
  <c r="O66" i="12"/>
  <c r="F65" i="12"/>
  <c r="O65" i="12"/>
  <c r="F64" i="12"/>
  <c r="I64" i="12"/>
  <c r="O63" i="12"/>
  <c r="N62" i="12"/>
  <c r="O62" i="12"/>
  <c r="I61" i="12"/>
  <c r="I60" i="12"/>
  <c r="N59" i="12"/>
  <c r="O59" i="12"/>
  <c r="I58" i="12"/>
  <c r="O56" i="12"/>
  <c r="I55" i="12"/>
  <c r="I54" i="12"/>
  <c r="N53" i="12"/>
  <c r="O53" i="12"/>
  <c r="F52" i="12"/>
  <c r="I52" i="12"/>
  <c r="M51" i="12"/>
  <c r="M50" i="12"/>
  <c r="L51" i="12"/>
  <c r="L50" i="12"/>
  <c r="K51" i="12"/>
  <c r="J51" i="12"/>
  <c r="J50" i="12"/>
  <c r="H51" i="12"/>
  <c r="G51" i="12"/>
  <c r="E51" i="12"/>
  <c r="E50" i="12"/>
  <c r="E38" i="12"/>
  <c r="D51" i="12"/>
  <c r="D50" i="12"/>
  <c r="C51" i="12"/>
  <c r="C50" i="12"/>
  <c r="K50" i="12"/>
  <c r="H50" i="12"/>
  <c r="G50" i="12"/>
  <c r="I49" i="12"/>
  <c r="O44" i="12"/>
  <c r="N44" i="12"/>
  <c r="I44" i="12"/>
  <c r="I42" i="12"/>
  <c r="N42" i="12"/>
  <c r="M39" i="12"/>
  <c r="H40" i="12"/>
  <c r="H39" i="12"/>
  <c r="H38" i="12"/>
  <c r="G40" i="12"/>
  <c r="G39" i="12"/>
  <c r="G38" i="12"/>
  <c r="E39" i="12"/>
  <c r="L39" i="12"/>
  <c r="L38" i="12"/>
  <c r="F37" i="12"/>
  <c r="N37" i="12"/>
  <c r="F36" i="12"/>
  <c r="F35" i="12"/>
  <c r="O35" i="12"/>
  <c r="F34" i="12"/>
  <c r="O34" i="12"/>
  <c r="I34" i="12"/>
  <c r="F33" i="12"/>
  <c r="I33" i="12"/>
  <c r="I31" i="12"/>
  <c r="F32" i="12"/>
  <c r="N32" i="12"/>
  <c r="M31" i="12"/>
  <c r="L31" i="12"/>
  <c r="K31" i="12"/>
  <c r="O31" i="12"/>
  <c r="J31" i="12"/>
  <c r="H31" i="12"/>
  <c r="G31" i="12"/>
  <c r="E31" i="12"/>
  <c r="D31" i="12"/>
  <c r="C31" i="12"/>
  <c r="I30" i="12"/>
  <c r="F30" i="12"/>
  <c r="N30" i="12"/>
  <c r="I29" i="12"/>
  <c r="F29" i="12"/>
  <c r="O29" i="12"/>
  <c r="F28" i="12"/>
  <c r="O27" i="12"/>
  <c r="F27" i="12"/>
  <c r="I27" i="12"/>
  <c r="O26" i="12"/>
  <c r="F26" i="12"/>
  <c r="N26" i="12"/>
  <c r="F25" i="12"/>
  <c r="O25" i="12"/>
  <c r="F24" i="12"/>
  <c r="I24" i="12"/>
  <c r="O23" i="12"/>
  <c r="F23" i="12"/>
  <c r="N23" i="12"/>
  <c r="F22" i="12"/>
  <c r="N22" i="12"/>
  <c r="M21" i="12"/>
  <c r="L21" i="12"/>
  <c r="K21" i="12"/>
  <c r="J21" i="12"/>
  <c r="H21" i="12"/>
  <c r="G21" i="12"/>
  <c r="E21" i="12"/>
  <c r="D21" i="12"/>
  <c r="C21" i="12"/>
  <c r="N20" i="12"/>
  <c r="F20" i="12"/>
  <c r="O20" i="12"/>
  <c r="F19" i="12"/>
  <c r="I19" i="12"/>
  <c r="F18" i="12"/>
  <c r="N17" i="12"/>
  <c r="F17" i="12"/>
  <c r="O17" i="12"/>
  <c r="F16" i="12"/>
  <c r="I16" i="12"/>
  <c r="F15" i="12"/>
  <c r="I15" i="12"/>
  <c r="F14" i="12"/>
  <c r="O14" i="12"/>
  <c r="N13" i="12"/>
  <c r="F13" i="12"/>
  <c r="O13" i="12"/>
  <c r="M12" i="12"/>
  <c r="L12" i="12"/>
  <c r="L11" i="12"/>
  <c r="L10" i="12"/>
  <c r="L9" i="12"/>
  <c r="L8" i="12"/>
  <c r="L91" i="12"/>
  <c r="K12" i="12"/>
  <c r="K11" i="12"/>
  <c r="J12" i="12"/>
  <c r="J11" i="12"/>
  <c r="H12" i="12"/>
  <c r="G12" i="12"/>
  <c r="G11" i="12"/>
  <c r="G10" i="12"/>
  <c r="G9" i="12"/>
  <c r="G8" i="12"/>
  <c r="G91" i="12"/>
  <c r="E12" i="12"/>
  <c r="D12" i="12"/>
  <c r="D11" i="12"/>
  <c r="D10" i="12"/>
  <c r="D9" i="12"/>
  <c r="C12" i="12"/>
  <c r="M11" i="12"/>
  <c r="H11" i="12"/>
  <c r="E11" i="12"/>
  <c r="E10" i="12"/>
  <c r="E9" i="12"/>
  <c r="E8" i="12"/>
  <c r="E91" i="12"/>
  <c r="C11" i="12"/>
  <c r="C10" i="12"/>
  <c r="C9" i="12"/>
  <c r="C8" i="12"/>
  <c r="C91" i="12"/>
  <c r="H10" i="12"/>
  <c r="H9" i="12"/>
  <c r="O89" i="11"/>
  <c r="F89" i="11"/>
  <c r="N89" i="11"/>
  <c r="F88" i="11"/>
  <c r="F87" i="11"/>
  <c r="O86" i="11"/>
  <c r="N86" i="11"/>
  <c r="F86" i="11"/>
  <c r="F85" i="11"/>
  <c r="O85" i="11"/>
  <c r="O84" i="11"/>
  <c r="N84" i="11"/>
  <c r="F84" i="11"/>
  <c r="F83" i="11"/>
  <c r="O83" i="11"/>
  <c r="O82" i="11"/>
  <c r="N82" i="11"/>
  <c r="F82" i="11"/>
  <c r="F81" i="11"/>
  <c r="O81" i="11"/>
  <c r="O80" i="11"/>
  <c r="N80" i="11"/>
  <c r="F80" i="11"/>
  <c r="F79" i="11"/>
  <c r="O79" i="11"/>
  <c r="O78" i="11"/>
  <c r="N78" i="11"/>
  <c r="F78" i="11"/>
  <c r="F77" i="11"/>
  <c r="O77" i="11"/>
  <c r="M76" i="11"/>
  <c r="L76" i="11"/>
  <c r="K76" i="11"/>
  <c r="J76" i="11"/>
  <c r="I76" i="11"/>
  <c r="H76" i="11"/>
  <c r="G76" i="11"/>
  <c r="E76" i="11"/>
  <c r="D76" i="11"/>
  <c r="C76" i="11"/>
  <c r="O75" i="11"/>
  <c r="F75" i="11"/>
  <c r="N75" i="11"/>
  <c r="O74" i="11"/>
  <c r="N74" i="11"/>
  <c r="I74" i="11"/>
  <c r="F74" i="11"/>
  <c r="M73" i="11"/>
  <c r="L73" i="11"/>
  <c r="K73" i="11"/>
  <c r="O73" i="11"/>
  <c r="J73" i="11"/>
  <c r="H73" i="11"/>
  <c r="G73" i="11"/>
  <c r="F73" i="11"/>
  <c r="N73" i="11"/>
  <c r="E73" i="11"/>
  <c r="D73" i="11"/>
  <c r="C73" i="11"/>
  <c r="N72" i="11"/>
  <c r="F72" i="11"/>
  <c r="I72" i="11"/>
  <c r="F71" i="11"/>
  <c r="O71" i="11"/>
  <c r="O70" i="11"/>
  <c r="N70" i="11"/>
  <c r="F70" i="11"/>
  <c r="M68" i="11"/>
  <c r="L68" i="11"/>
  <c r="K68" i="11"/>
  <c r="J68" i="11"/>
  <c r="H68" i="11"/>
  <c r="G68" i="11"/>
  <c r="E68" i="11"/>
  <c r="D68" i="11"/>
  <c r="C68" i="11"/>
  <c r="F67" i="11"/>
  <c r="O67" i="11"/>
  <c r="O66" i="11"/>
  <c r="N66" i="11"/>
  <c r="I66" i="11"/>
  <c r="F66" i="11"/>
  <c r="N65" i="11"/>
  <c r="F65" i="11"/>
  <c r="I65" i="11"/>
  <c r="F64" i="11"/>
  <c r="O64" i="11"/>
  <c r="O63" i="11"/>
  <c r="N63" i="11"/>
  <c r="I63" i="11"/>
  <c r="F63" i="11"/>
  <c r="N62" i="11"/>
  <c r="F62" i="11"/>
  <c r="I62" i="11"/>
  <c r="F61" i="11"/>
  <c r="O61" i="11"/>
  <c r="O60" i="11"/>
  <c r="N60" i="11"/>
  <c r="F60" i="11"/>
  <c r="I60" i="11"/>
  <c r="N59" i="11"/>
  <c r="F59" i="11"/>
  <c r="I59" i="11"/>
  <c r="F58" i="11"/>
  <c r="O58" i="11"/>
  <c r="O57" i="11"/>
  <c r="N57" i="11"/>
  <c r="F57" i="11"/>
  <c r="I57" i="11"/>
  <c r="N56" i="11"/>
  <c r="F56" i="11"/>
  <c r="I56" i="11"/>
  <c r="F55" i="11"/>
  <c r="O55" i="11"/>
  <c r="O54" i="11"/>
  <c r="N54" i="11"/>
  <c r="F54" i="11"/>
  <c r="I54" i="11"/>
  <c r="N53" i="11"/>
  <c r="F53" i="11"/>
  <c r="I53" i="11"/>
  <c r="F52" i="11"/>
  <c r="F50" i="11"/>
  <c r="O51" i="11"/>
  <c r="N51" i="11"/>
  <c r="F51" i="11"/>
  <c r="I51" i="11"/>
  <c r="M50" i="11"/>
  <c r="M49" i="11"/>
  <c r="L50" i="11"/>
  <c r="L49" i="11"/>
  <c r="K50" i="11"/>
  <c r="K49" i="11"/>
  <c r="J50" i="11"/>
  <c r="J49" i="11"/>
  <c r="H50" i="11"/>
  <c r="H49" i="11"/>
  <c r="G50" i="11"/>
  <c r="E50" i="11"/>
  <c r="D50" i="11"/>
  <c r="C50" i="11"/>
  <c r="G49" i="11"/>
  <c r="E49" i="11"/>
  <c r="D49" i="11"/>
  <c r="C49" i="11"/>
  <c r="O48" i="11"/>
  <c r="N48" i="11"/>
  <c r="F48" i="11"/>
  <c r="I48" i="11"/>
  <c r="I47" i="11"/>
  <c r="O46" i="11"/>
  <c r="N46" i="11"/>
  <c r="I46" i="11"/>
  <c r="F46" i="11"/>
  <c r="I45" i="11"/>
  <c r="F45" i="11"/>
  <c r="O45" i="11"/>
  <c r="O44" i="11"/>
  <c r="F44" i="11"/>
  <c r="N44" i="11"/>
  <c r="O43" i="11"/>
  <c r="N43" i="11"/>
  <c r="I43" i="11"/>
  <c r="F43" i="11"/>
  <c r="I42" i="11"/>
  <c r="F42" i="11"/>
  <c r="O42" i="11"/>
  <c r="O41" i="11"/>
  <c r="F41" i="11"/>
  <c r="N41" i="11"/>
  <c r="M40" i="11"/>
  <c r="M39" i="11"/>
  <c r="L40" i="11"/>
  <c r="K40" i="11"/>
  <c r="J40" i="11"/>
  <c r="J39" i="11"/>
  <c r="H40" i="11"/>
  <c r="H39" i="11"/>
  <c r="G40" i="11"/>
  <c r="G39" i="11"/>
  <c r="G38" i="11"/>
  <c r="E40" i="11"/>
  <c r="D40" i="11"/>
  <c r="C40" i="11"/>
  <c r="C39" i="11"/>
  <c r="C38" i="11"/>
  <c r="L39" i="11"/>
  <c r="K39" i="11"/>
  <c r="E39" i="11"/>
  <c r="D39" i="11"/>
  <c r="D38" i="11"/>
  <c r="E38" i="11"/>
  <c r="F37" i="11"/>
  <c r="N37" i="11"/>
  <c r="N36" i="11"/>
  <c r="F36" i="11"/>
  <c r="I36" i="11"/>
  <c r="F35" i="11"/>
  <c r="O35" i="11"/>
  <c r="O34" i="11"/>
  <c r="N34" i="11"/>
  <c r="F34" i="11"/>
  <c r="I34" i="11"/>
  <c r="N33" i="11"/>
  <c r="F33" i="11"/>
  <c r="I33" i="11"/>
  <c r="F32" i="11"/>
  <c r="O32" i="11"/>
  <c r="M31" i="11"/>
  <c r="L31" i="11"/>
  <c r="K31" i="11"/>
  <c r="J31" i="11"/>
  <c r="H31" i="11"/>
  <c r="G31" i="11"/>
  <c r="E31" i="11"/>
  <c r="D31" i="11"/>
  <c r="C31" i="11"/>
  <c r="O30" i="11"/>
  <c r="F30" i="11"/>
  <c r="N30" i="11"/>
  <c r="O29" i="11"/>
  <c r="N29" i="11"/>
  <c r="I29" i="11"/>
  <c r="F29" i="11"/>
  <c r="I28" i="11"/>
  <c r="F28" i="11"/>
  <c r="O28" i="11"/>
  <c r="O27" i="11"/>
  <c r="F27" i="11"/>
  <c r="N27" i="11"/>
  <c r="O26" i="11"/>
  <c r="N26" i="11"/>
  <c r="I26" i="11"/>
  <c r="F26" i="11"/>
  <c r="I25" i="11"/>
  <c r="F25" i="11"/>
  <c r="O25" i="11"/>
  <c r="O24" i="11"/>
  <c r="F24" i="11"/>
  <c r="N24" i="11"/>
  <c r="O23" i="11"/>
  <c r="N23" i="11"/>
  <c r="I23" i="11"/>
  <c r="F23" i="11"/>
  <c r="I22" i="11"/>
  <c r="F22" i="11"/>
  <c r="O22" i="11"/>
  <c r="M21" i="11"/>
  <c r="L21" i="11"/>
  <c r="K21" i="11"/>
  <c r="J21" i="11"/>
  <c r="H21" i="11"/>
  <c r="G21" i="11"/>
  <c r="E21" i="11"/>
  <c r="E10" i="11"/>
  <c r="E9" i="11"/>
  <c r="E8" i="11"/>
  <c r="E90" i="11"/>
  <c r="D21" i="11"/>
  <c r="C21" i="11"/>
  <c r="F20" i="11"/>
  <c r="O20" i="11"/>
  <c r="O19" i="11"/>
  <c r="N19" i="11"/>
  <c r="F19" i="11"/>
  <c r="I19" i="11"/>
  <c r="N18" i="11"/>
  <c r="F18" i="11"/>
  <c r="I18" i="11"/>
  <c r="F17" i="11"/>
  <c r="O17" i="11"/>
  <c r="O16" i="11"/>
  <c r="N16" i="11"/>
  <c r="F16" i="11"/>
  <c r="I16" i="11"/>
  <c r="N15" i="11"/>
  <c r="F15" i="11"/>
  <c r="I15" i="11"/>
  <c r="F14" i="11"/>
  <c r="F12" i="11"/>
  <c r="O13" i="11"/>
  <c r="N13" i="11"/>
  <c r="F13" i="11"/>
  <c r="I13" i="11"/>
  <c r="M12" i="11"/>
  <c r="L12" i="11"/>
  <c r="L11" i="11"/>
  <c r="K12" i="11"/>
  <c r="J12" i="11"/>
  <c r="J11" i="11"/>
  <c r="H12" i="11"/>
  <c r="H11" i="11"/>
  <c r="H10" i="11"/>
  <c r="H9" i="11"/>
  <c r="G12" i="11"/>
  <c r="E12" i="11"/>
  <c r="D12" i="11"/>
  <c r="C12" i="11"/>
  <c r="M11" i="11"/>
  <c r="K11" i="11"/>
  <c r="G11" i="11"/>
  <c r="G10" i="11"/>
  <c r="G9" i="11"/>
  <c r="E11" i="11"/>
  <c r="D11" i="11"/>
  <c r="C11" i="11"/>
  <c r="C10" i="11"/>
  <c r="C9" i="11"/>
  <c r="D10" i="11"/>
  <c r="D9" i="11"/>
  <c r="D8" i="11"/>
  <c r="D90" i="11"/>
  <c r="I75" i="10"/>
  <c r="F89" i="10"/>
  <c r="F88" i="10"/>
  <c r="F87" i="10"/>
  <c r="H38" i="10"/>
  <c r="C38" i="10"/>
  <c r="N37" i="10"/>
  <c r="I47" i="10"/>
  <c r="F22" i="10"/>
  <c r="I22" i="10"/>
  <c r="I72" i="10"/>
  <c r="F86" i="10"/>
  <c r="F85" i="10"/>
  <c r="F84" i="10"/>
  <c r="F83" i="10"/>
  <c r="F82" i="10"/>
  <c r="F81" i="10"/>
  <c r="F80" i="10"/>
  <c r="F79" i="10"/>
  <c r="F78" i="10"/>
  <c r="F77" i="10"/>
  <c r="F75" i="10"/>
  <c r="F74" i="10"/>
  <c r="I74" i="10"/>
  <c r="F72" i="10"/>
  <c r="F71" i="10"/>
  <c r="I71" i="10"/>
  <c r="F70" i="10"/>
  <c r="I70" i="10"/>
  <c r="F67" i="10"/>
  <c r="I67" i="10"/>
  <c r="F66" i="10"/>
  <c r="I66" i="10"/>
  <c r="F65" i="10"/>
  <c r="I65" i="10"/>
  <c r="F64" i="10"/>
  <c r="I64" i="10"/>
  <c r="F63" i="10"/>
  <c r="I63" i="10"/>
  <c r="F62" i="10"/>
  <c r="I62" i="10"/>
  <c r="F61" i="10"/>
  <c r="I61" i="10"/>
  <c r="F60" i="10"/>
  <c r="I60" i="10"/>
  <c r="F59" i="10"/>
  <c r="I59" i="10"/>
  <c r="F58" i="10"/>
  <c r="I58" i="10"/>
  <c r="F57" i="10"/>
  <c r="I57" i="10"/>
  <c r="F56" i="10"/>
  <c r="I56" i="10"/>
  <c r="F55" i="10"/>
  <c r="I55" i="10"/>
  <c r="F54" i="10"/>
  <c r="I54" i="10"/>
  <c r="F53" i="10"/>
  <c r="I53" i="10"/>
  <c r="F52" i="10"/>
  <c r="I52" i="10"/>
  <c r="F51" i="10"/>
  <c r="I51" i="10"/>
  <c r="F48" i="10"/>
  <c r="I48" i="10"/>
  <c r="F46" i="10"/>
  <c r="I46" i="10"/>
  <c r="F45" i="10"/>
  <c r="I45" i="10"/>
  <c r="F44" i="10"/>
  <c r="I44" i="10"/>
  <c r="F43" i="10"/>
  <c r="I43" i="10"/>
  <c r="F42" i="10"/>
  <c r="I42" i="10"/>
  <c r="F41" i="10"/>
  <c r="I41" i="10"/>
  <c r="F37" i="10"/>
  <c r="F36" i="10"/>
  <c r="I36" i="10"/>
  <c r="F35" i="10"/>
  <c r="I35" i="10"/>
  <c r="F34" i="10"/>
  <c r="I34" i="10"/>
  <c r="F33" i="10"/>
  <c r="I33" i="10"/>
  <c r="F32" i="10"/>
  <c r="I32" i="10"/>
  <c r="F30" i="10"/>
  <c r="I30" i="10"/>
  <c r="F29" i="10"/>
  <c r="I29" i="10"/>
  <c r="F28" i="10"/>
  <c r="I28" i="10"/>
  <c r="F27" i="10"/>
  <c r="I27" i="10"/>
  <c r="F26" i="10"/>
  <c r="I26" i="10"/>
  <c r="F25" i="10"/>
  <c r="I25" i="10"/>
  <c r="F24" i="10"/>
  <c r="I24" i="10"/>
  <c r="F23" i="10"/>
  <c r="I23" i="10"/>
  <c r="F20" i="10"/>
  <c r="I20" i="10"/>
  <c r="F19" i="10"/>
  <c r="I19" i="10"/>
  <c r="F18" i="10"/>
  <c r="I18" i="10"/>
  <c r="F17" i="10"/>
  <c r="I17" i="10"/>
  <c r="F16" i="10"/>
  <c r="I16" i="10"/>
  <c r="F15" i="10"/>
  <c r="I15" i="10"/>
  <c r="F14" i="10"/>
  <c r="I14" i="10"/>
  <c r="F13" i="10"/>
  <c r="I13" i="10"/>
  <c r="N13" i="10"/>
  <c r="M38" i="12"/>
  <c r="N64" i="12"/>
  <c r="N56" i="12"/>
  <c r="N65" i="12"/>
  <c r="I63" i="12"/>
  <c r="N68" i="12"/>
  <c r="N52" i="12"/>
  <c r="N55" i="12"/>
  <c r="N58" i="12"/>
  <c r="N61" i="12"/>
  <c r="I66" i="12"/>
  <c r="O52" i="12"/>
  <c r="O55" i="12"/>
  <c r="O58" i="12"/>
  <c r="O61" i="12"/>
  <c r="O64" i="12"/>
  <c r="N67" i="12"/>
  <c r="O67" i="12"/>
  <c r="C38" i="12"/>
  <c r="O42" i="12"/>
  <c r="I45" i="12"/>
  <c r="O45" i="12"/>
  <c r="O16" i="12"/>
  <c r="O19" i="12"/>
  <c r="N14" i="12"/>
  <c r="O24" i="12"/>
  <c r="F12" i="12"/>
  <c r="F11" i="12"/>
  <c r="N16" i="12"/>
  <c r="N19" i="12"/>
  <c r="N35" i="12"/>
  <c r="M10" i="12"/>
  <c r="M9" i="12"/>
  <c r="M8" i="12"/>
  <c r="M91" i="12"/>
  <c r="N69" i="11"/>
  <c r="C8" i="11"/>
  <c r="C90" i="11"/>
  <c r="M38" i="11"/>
  <c r="K38" i="11"/>
  <c r="J38" i="11"/>
  <c r="H38" i="11"/>
  <c r="H8" i="11"/>
  <c r="H90" i="11"/>
  <c r="L38" i="11"/>
  <c r="M10" i="11"/>
  <c r="M9" i="11"/>
  <c r="J10" i="11"/>
  <c r="J9" i="11"/>
  <c r="J8" i="11"/>
  <c r="L10" i="11"/>
  <c r="L9" i="11"/>
  <c r="O12" i="12"/>
  <c r="O36" i="12"/>
  <c r="N36" i="12"/>
  <c r="O28" i="12"/>
  <c r="N28" i="12"/>
  <c r="I28" i="12"/>
  <c r="I36" i="12"/>
  <c r="O15" i="12"/>
  <c r="N15" i="12"/>
  <c r="O18" i="12"/>
  <c r="N18" i="12"/>
  <c r="O22" i="12"/>
  <c r="I18" i="12"/>
  <c r="I25" i="12"/>
  <c r="F31" i="12"/>
  <c r="O33" i="12"/>
  <c r="N33" i="12"/>
  <c r="N12" i="12"/>
  <c r="I43" i="12"/>
  <c r="I46" i="12"/>
  <c r="N54" i="12"/>
  <c r="N60" i="12"/>
  <c r="N63" i="12"/>
  <c r="N66" i="12"/>
  <c r="N73" i="12"/>
  <c r="I14" i="12"/>
  <c r="I17" i="12"/>
  <c r="I20" i="12"/>
  <c r="I32" i="12"/>
  <c r="I35" i="12"/>
  <c r="N43" i="12"/>
  <c r="N46" i="12"/>
  <c r="I53" i="12"/>
  <c r="O54" i="12"/>
  <c r="I56" i="12"/>
  <c r="I59" i="12"/>
  <c r="O60" i="12"/>
  <c r="I62" i="12"/>
  <c r="I65" i="12"/>
  <c r="I68" i="12"/>
  <c r="F69" i="12"/>
  <c r="O69" i="12"/>
  <c r="I72" i="12"/>
  <c r="I69" i="12"/>
  <c r="O43" i="12"/>
  <c r="N21" i="11"/>
  <c r="F49" i="11"/>
  <c r="N50" i="11"/>
  <c r="O50" i="11"/>
  <c r="F11" i="11"/>
  <c r="N12" i="11"/>
  <c r="O12" i="11"/>
  <c r="G8" i="11"/>
  <c r="G90" i="11"/>
  <c r="N76" i="11"/>
  <c r="K10" i="11"/>
  <c r="I14" i="11"/>
  <c r="I12" i="11"/>
  <c r="I11" i="11"/>
  <c r="O15" i="11"/>
  <c r="I17" i="11"/>
  <c r="O18" i="11"/>
  <c r="I20" i="11"/>
  <c r="F21" i="11"/>
  <c r="O21" i="11"/>
  <c r="N22" i="11"/>
  <c r="N25" i="11"/>
  <c r="N28" i="11"/>
  <c r="I32" i="11"/>
  <c r="I31" i="11"/>
  <c r="O33" i="11"/>
  <c r="I35" i="11"/>
  <c r="O36" i="11"/>
  <c r="N42" i="11"/>
  <c r="N45" i="11"/>
  <c r="I52" i="11"/>
  <c r="O53" i="11"/>
  <c r="I55" i="11"/>
  <c r="O56" i="11"/>
  <c r="I58" i="11"/>
  <c r="O59" i="11"/>
  <c r="I61" i="11"/>
  <c r="O62" i="11"/>
  <c r="I64" i="11"/>
  <c r="O65" i="11"/>
  <c r="I67" i="11"/>
  <c r="F68" i="11"/>
  <c r="N68" i="11"/>
  <c r="I71" i="11"/>
  <c r="I68" i="11"/>
  <c r="O72" i="11"/>
  <c r="N77" i="11"/>
  <c r="N79" i="11"/>
  <c r="N81" i="11"/>
  <c r="N83" i="11"/>
  <c r="N85" i="11"/>
  <c r="N14" i="11"/>
  <c r="N17" i="11"/>
  <c r="N20" i="11"/>
  <c r="I24" i="11"/>
  <c r="I21" i="11"/>
  <c r="I27" i="11"/>
  <c r="I30" i="11"/>
  <c r="F31" i="11"/>
  <c r="O31" i="11"/>
  <c r="N32" i="11"/>
  <c r="N35" i="11"/>
  <c r="I41" i="11"/>
  <c r="I44" i="11"/>
  <c r="N52" i="11"/>
  <c r="N55" i="11"/>
  <c r="N58" i="11"/>
  <c r="N61" i="11"/>
  <c r="N64" i="11"/>
  <c r="N67" i="11"/>
  <c r="N71" i="11"/>
  <c r="I75" i="11"/>
  <c r="I73" i="11"/>
  <c r="F76" i="11"/>
  <c r="O76" i="11"/>
  <c r="O14" i="11"/>
  <c r="F40" i="11"/>
  <c r="O52" i="11"/>
  <c r="O13" i="10"/>
  <c r="M8" i="11"/>
  <c r="M90" i="11"/>
  <c r="I50" i="11"/>
  <c r="I49" i="11"/>
  <c r="L8" i="11"/>
  <c r="L90" i="11"/>
  <c r="I40" i="11"/>
  <c r="I39" i="11"/>
  <c r="I38" i="11"/>
  <c r="N31" i="12"/>
  <c r="N69" i="12"/>
  <c r="I10" i="11"/>
  <c r="I9" i="11"/>
  <c r="N31" i="11"/>
  <c r="O68" i="11"/>
  <c r="N40" i="11"/>
  <c r="F39" i="11"/>
  <c r="O40" i="11"/>
  <c r="J90" i="11"/>
  <c r="N49" i="11"/>
  <c r="O49" i="11"/>
  <c r="K9" i="11"/>
  <c r="N11" i="11"/>
  <c r="F10" i="11"/>
  <c r="O11" i="11"/>
  <c r="F9" i="11"/>
  <c r="N10" i="11"/>
  <c r="K8" i="11"/>
  <c r="I8" i="11"/>
  <c r="I90" i="11"/>
  <c r="O10" i="11"/>
  <c r="O39" i="11"/>
  <c r="F38" i="11"/>
  <c r="N39" i="11"/>
  <c r="N38" i="11"/>
  <c r="O38" i="11"/>
  <c r="F8" i="11"/>
  <c r="O8" i="11"/>
  <c r="N9" i="11"/>
  <c r="O9" i="11"/>
  <c r="K90" i="11"/>
  <c r="F90" i="11"/>
  <c r="N90" i="11"/>
  <c r="N8" i="11"/>
  <c r="O89" i="10"/>
  <c r="N89" i="10"/>
  <c r="O86" i="10"/>
  <c r="N86" i="10"/>
  <c r="O85" i="10"/>
  <c r="N85" i="10"/>
  <c r="O84" i="10"/>
  <c r="N84" i="10"/>
  <c r="O83" i="10"/>
  <c r="N83" i="10"/>
  <c r="O82" i="10"/>
  <c r="N82" i="10"/>
  <c r="O81" i="10"/>
  <c r="N81" i="10"/>
  <c r="O80" i="10"/>
  <c r="N80" i="10"/>
  <c r="O79" i="10"/>
  <c r="N79" i="10"/>
  <c r="O78" i="10"/>
  <c r="N78" i="10"/>
  <c r="O77" i="10"/>
  <c r="N77" i="10"/>
  <c r="M76" i="10"/>
  <c r="L76" i="10"/>
  <c r="K76" i="10"/>
  <c r="J76" i="10"/>
  <c r="I76" i="10"/>
  <c r="H76" i="10"/>
  <c r="G76" i="10"/>
  <c r="F76" i="10"/>
  <c r="E76" i="10"/>
  <c r="D76" i="10"/>
  <c r="C76" i="10"/>
  <c r="O75" i="10"/>
  <c r="N75" i="10"/>
  <c r="O74" i="10"/>
  <c r="N74" i="10"/>
  <c r="M73" i="10"/>
  <c r="L73" i="10"/>
  <c r="K73" i="10"/>
  <c r="J73" i="10"/>
  <c r="I73" i="10"/>
  <c r="H73" i="10"/>
  <c r="G73" i="10"/>
  <c r="F73" i="10"/>
  <c r="E73" i="10"/>
  <c r="D73" i="10"/>
  <c r="C73" i="10"/>
  <c r="O72" i="10"/>
  <c r="N72" i="10"/>
  <c r="O71" i="10"/>
  <c r="N71" i="10"/>
  <c r="O70" i="10"/>
  <c r="N70" i="10"/>
  <c r="O69" i="10"/>
  <c r="N69" i="10"/>
  <c r="M68" i="10"/>
  <c r="L68" i="10"/>
  <c r="K68" i="10"/>
  <c r="J68" i="10"/>
  <c r="I68" i="10"/>
  <c r="H68" i="10"/>
  <c r="G68" i="10"/>
  <c r="F68" i="10"/>
  <c r="E68" i="10"/>
  <c r="D68" i="10"/>
  <c r="C68" i="10"/>
  <c r="O67" i="10"/>
  <c r="N67" i="10"/>
  <c r="O66" i="10"/>
  <c r="N66" i="10"/>
  <c r="O65" i="10"/>
  <c r="N65" i="10"/>
  <c r="O64" i="10"/>
  <c r="N64" i="10"/>
  <c r="O63" i="10"/>
  <c r="N63" i="10"/>
  <c r="O62" i="10"/>
  <c r="N62" i="10"/>
  <c r="O61" i="10"/>
  <c r="N61" i="10"/>
  <c r="O60" i="10"/>
  <c r="N60" i="10"/>
  <c r="O59" i="10"/>
  <c r="N59" i="10"/>
  <c r="O58" i="10"/>
  <c r="N58" i="10"/>
  <c r="O57" i="10"/>
  <c r="N57" i="10"/>
  <c r="O56" i="10"/>
  <c r="N56" i="10"/>
  <c r="O55" i="10"/>
  <c r="N55" i="10"/>
  <c r="O54" i="10"/>
  <c r="N54" i="10"/>
  <c r="O53" i="10"/>
  <c r="N53" i="10"/>
  <c r="O52" i="10"/>
  <c r="N52" i="10"/>
  <c r="O51" i="10"/>
  <c r="N51" i="10"/>
  <c r="M50" i="10"/>
  <c r="M49" i="10"/>
  <c r="L50" i="10"/>
  <c r="L49" i="10"/>
  <c r="K50" i="10"/>
  <c r="K49" i="10"/>
  <c r="J50" i="10"/>
  <c r="J49" i="10"/>
  <c r="I50" i="10"/>
  <c r="I49" i="10"/>
  <c r="H50" i="10"/>
  <c r="H49" i="10"/>
  <c r="G50" i="10"/>
  <c r="G49" i="10"/>
  <c r="F50" i="10"/>
  <c r="F49" i="10"/>
  <c r="E50" i="10"/>
  <c r="E49" i="10"/>
  <c r="D50" i="10"/>
  <c r="D49" i="10"/>
  <c r="C50" i="10"/>
  <c r="C49" i="10"/>
  <c r="O48" i="10"/>
  <c r="N48" i="10"/>
  <c r="O46" i="10"/>
  <c r="N46" i="10"/>
  <c r="O45" i="10"/>
  <c r="N45" i="10"/>
  <c r="O44" i="10"/>
  <c r="N44" i="10"/>
  <c r="O43" i="10"/>
  <c r="N43" i="10"/>
  <c r="O42" i="10"/>
  <c r="N42" i="10"/>
  <c r="O41" i="10"/>
  <c r="N41" i="10"/>
  <c r="M40" i="10"/>
  <c r="M39" i="10"/>
  <c r="L40" i="10"/>
  <c r="L39" i="10"/>
  <c r="K40" i="10"/>
  <c r="K39" i="10"/>
  <c r="J40" i="10"/>
  <c r="J39" i="10"/>
  <c r="I40" i="10"/>
  <c r="I39" i="10"/>
  <c r="H40" i="10"/>
  <c r="H39" i="10"/>
  <c r="G40" i="10"/>
  <c r="G39" i="10"/>
  <c r="G38" i="10"/>
  <c r="F40" i="10"/>
  <c r="F39" i="10"/>
  <c r="E40" i="10"/>
  <c r="E39" i="10"/>
  <c r="D40" i="10"/>
  <c r="D39" i="10"/>
  <c r="C40" i="10"/>
  <c r="C39" i="10"/>
  <c r="O36" i="10"/>
  <c r="N36" i="10"/>
  <c r="O35" i="10"/>
  <c r="N35" i="10"/>
  <c r="O34" i="10"/>
  <c r="N34" i="10"/>
  <c r="O33" i="10"/>
  <c r="N33" i="10"/>
  <c r="O32" i="10"/>
  <c r="N32" i="10"/>
  <c r="M31" i="10"/>
  <c r="L31" i="10"/>
  <c r="K31" i="10"/>
  <c r="J31" i="10"/>
  <c r="I31" i="10"/>
  <c r="H31" i="10"/>
  <c r="G31" i="10"/>
  <c r="F31" i="10"/>
  <c r="E31" i="10"/>
  <c r="D31" i="10"/>
  <c r="C31" i="10"/>
  <c r="O30" i="10"/>
  <c r="N30" i="10"/>
  <c r="O29" i="10"/>
  <c r="N29" i="10"/>
  <c r="O28" i="10"/>
  <c r="N28" i="10"/>
  <c r="O27" i="10"/>
  <c r="N27" i="10"/>
  <c r="O26" i="10"/>
  <c r="N26" i="10"/>
  <c r="O25" i="10"/>
  <c r="N25" i="10"/>
  <c r="O24" i="10"/>
  <c r="N24" i="10"/>
  <c r="O23" i="10"/>
  <c r="N23" i="10"/>
  <c r="O22" i="10"/>
  <c r="N22" i="10"/>
  <c r="M21" i="10"/>
  <c r="L21" i="10"/>
  <c r="K21" i="10"/>
  <c r="J21" i="10"/>
  <c r="I21" i="10"/>
  <c r="H21" i="10"/>
  <c r="G21" i="10"/>
  <c r="F21" i="10"/>
  <c r="E21" i="10"/>
  <c r="D21" i="10"/>
  <c r="C21" i="10"/>
  <c r="O20" i="10"/>
  <c r="N20" i="10"/>
  <c r="O19" i="10"/>
  <c r="N19" i="10"/>
  <c r="O18" i="10"/>
  <c r="N18" i="10"/>
  <c r="O17" i="10"/>
  <c r="N17" i="10"/>
  <c r="O16" i="10"/>
  <c r="N16" i="10"/>
  <c r="O15" i="10"/>
  <c r="N15" i="10"/>
  <c r="O14" i="10"/>
  <c r="N14" i="10"/>
  <c r="M12" i="10"/>
  <c r="M11" i="10"/>
  <c r="L12" i="10"/>
  <c r="L11" i="10"/>
  <c r="L10" i="10"/>
  <c r="L9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D10" i="10"/>
  <c r="D9" i="10"/>
  <c r="C12" i="10"/>
  <c r="C11" i="10"/>
  <c r="O90" i="11"/>
  <c r="K10" i="10"/>
  <c r="C10" i="10"/>
  <c r="C9" i="10"/>
  <c r="G10" i="10"/>
  <c r="G9" i="10"/>
  <c r="G8" i="10"/>
  <c r="G90" i="10"/>
  <c r="M38" i="10"/>
  <c r="E38" i="10"/>
  <c r="L38" i="10"/>
  <c r="L8" i="10"/>
  <c r="L90" i="10"/>
  <c r="J38" i="10"/>
  <c r="F38" i="10"/>
  <c r="H10" i="10"/>
  <c r="H9" i="10"/>
  <c r="M10" i="10"/>
  <c r="M9" i="10"/>
  <c r="E10" i="10"/>
  <c r="E9" i="10"/>
  <c r="I38" i="10"/>
  <c r="I10" i="10"/>
  <c r="I9" i="10"/>
  <c r="F10" i="10"/>
  <c r="F9" i="10"/>
  <c r="C8" i="10"/>
  <c r="C90" i="10"/>
  <c r="D38" i="10"/>
  <c r="D8" i="10"/>
  <c r="D90" i="10"/>
  <c r="O12" i="10"/>
  <c r="N21" i="10"/>
  <c r="O21" i="10"/>
  <c r="N31" i="10"/>
  <c r="O31" i="10"/>
  <c r="N40" i="10"/>
  <c r="N49" i="10"/>
  <c r="N50" i="10"/>
  <c r="O49" i="10"/>
  <c r="N68" i="10"/>
  <c r="O68" i="10"/>
  <c r="N73" i="10"/>
  <c r="O73" i="10"/>
  <c r="N76" i="10"/>
  <c r="O76" i="10"/>
  <c r="N11" i="10"/>
  <c r="J10" i="10"/>
  <c r="K9" i="10"/>
  <c r="O39" i="10"/>
  <c r="K38" i="10"/>
  <c r="O11" i="10"/>
  <c r="N12" i="10"/>
  <c r="N39" i="10"/>
  <c r="O40" i="10"/>
  <c r="O50" i="10"/>
  <c r="M8" i="10"/>
  <c r="M90" i="10"/>
  <c r="E8" i="10"/>
  <c r="E90" i="10"/>
  <c r="F8" i="10"/>
  <c r="F90" i="10"/>
  <c r="H8" i="10"/>
  <c r="H90" i="10"/>
  <c r="I8" i="10"/>
  <c r="I90" i="10"/>
  <c r="O10" i="10"/>
  <c r="K8" i="10"/>
  <c r="O9" i="10"/>
  <c r="J9" i="10"/>
  <c r="N10" i="10"/>
  <c r="N9" i="10"/>
  <c r="J8" i="10"/>
  <c r="K90" i="10"/>
  <c r="O90" i="10"/>
  <c r="O8" i="10"/>
  <c r="J90" i="10"/>
  <c r="N90" i="10"/>
  <c r="N8" i="10"/>
  <c r="N11" i="12"/>
  <c r="J10" i="12"/>
  <c r="J38" i="12"/>
  <c r="D8" i="12"/>
  <c r="D91" i="12"/>
  <c r="O11" i="12"/>
  <c r="K10" i="12"/>
  <c r="H8" i="12"/>
  <c r="H91" i="12"/>
  <c r="N25" i="12"/>
  <c r="K38" i="12"/>
  <c r="O30" i="12"/>
  <c r="I57" i="12"/>
  <c r="I51" i="12"/>
  <c r="I50" i="12"/>
  <c r="I38" i="12"/>
  <c r="N76" i="12"/>
  <c r="N78" i="12"/>
  <c r="O80" i="12"/>
  <c r="N83" i="12"/>
  <c r="N86" i="12"/>
  <c r="O90" i="12"/>
  <c r="I82" i="12"/>
  <c r="I90" i="12"/>
  <c r="I13" i="12"/>
  <c r="I12" i="12"/>
  <c r="I11" i="12"/>
  <c r="I23" i="12"/>
  <c r="I26" i="12"/>
  <c r="N29" i="12"/>
  <c r="N34" i="12"/>
  <c r="O83" i="12"/>
  <c r="N89" i="12"/>
  <c r="N48" i="12"/>
  <c r="F51" i="12"/>
  <c r="O32" i="12"/>
  <c r="F74" i="12"/>
  <c r="O78" i="12"/>
  <c r="N84" i="12"/>
  <c r="O86" i="12"/>
  <c r="I84" i="12"/>
  <c r="N77" i="12"/>
  <c r="I22" i="12"/>
  <c r="F40" i="12"/>
  <c r="I85" i="12"/>
  <c r="N88" i="12"/>
  <c r="O57" i="12"/>
  <c r="N24" i="12"/>
  <c r="N27" i="12"/>
  <c r="O73" i="12"/>
  <c r="N79" i="12"/>
  <c r="N82" i="12"/>
  <c r="I79" i="12"/>
  <c r="O88" i="12"/>
  <c r="F21" i="12"/>
  <c r="I75" i="12"/>
  <c r="I74" i="12"/>
  <c r="I80" i="12"/>
  <c r="I77" i="12"/>
  <c r="I87" i="12"/>
  <c r="N87" i="12"/>
  <c r="N40" i="12"/>
  <c r="O40" i="12"/>
  <c r="F39" i="12"/>
  <c r="N10" i="12"/>
  <c r="J9" i="12"/>
  <c r="O21" i="12"/>
  <c r="N21" i="12"/>
  <c r="F10" i="12"/>
  <c r="F9" i="12"/>
  <c r="O51" i="12"/>
  <c r="F50" i="12"/>
  <c r="N51" i="12"/>
  <c r="N74" i="12"/>
  <c r="O74" i="12"/>
  <c r="I21" i="12"/>
  <c r="I10" i="12"/>
  <c r="I9" i="12"/>
  <c r="I8" i="12"/>
  <c r="I91" i="12"/>
  <c r="O10" i="12"/>
  <c r="K9" i="12"/>
  <c r="N9" i="12"/>
  <c r="J8" i="12"/>
  <c r="F38" i="12"/>
  <c r="O39" i="12"/>
  <c r="N39" i="12"/>
  <c r="O9" i="12"/>
  <c r="K8" i="12"/>
  <c r="O50" i="12"/>
  <c r="N50" i="12"/>
  <c r="K91" i="12"/>
  <c r="O38" i="12"/>
  <c r="N38" i="12"/>
  <c r="F8" i="12"/>
  <c r="F91" i="12"/>
  <c r="N8" i="12"/>
  <c r="J91" i="12"/>
  <c r="N91" i="12"/>
  <c r="O91" i="12"/>
  <c r="O8" i="12"/>
  <c r="N21" i="14"/>
  <c r="F11" i="14"/>
  <c r="I21" i="14"/>
  <c r="N69" i="14"/>
  <c r="G8" i="14"/>
  <c r="G91" i="14"/>
  <c r="C38" i="14"/>
  <c r="C8" i="14"/>
  <c r="C91" i="14"/>
  <c r="O74" i="14"/>
  <c r="I12" i="14"/>
  <c r="I11" i="14"/>
  <c r="I73" i="14"/>
  <c r="N13" i="14"/>
  <c r="N15" i="14"/>
  <c r="N17" i="14"/>
  <c r="N19" i="14"/>
  <c r="K39" i="14"/>
  <c r="K50" i="14"/>
  <c r="F51" i="14"/>
  <c r="F50" i="14"/>
  <c r="N53" i="14"/>
  <c r="N55" i="14"/>
  <c r="N57" i="14"/>
  <c r="N59" i="14"/>
  <c r="N61" i="14"/>
  <c r="N65" i="14"/>
  <c r="N67" i="14"/>
  <c r="N71" i="14"/>
  <c r="N73" i="14"/>
  <c r="I74" i="14"/>
  <c r="O13" i="14"/>
  <c r="F21" i="14"/>
  <c r="O21" i="14"/>
  <c r="N23" i="14"/>
  <c r="N25" i="14"/>
  <c r="N27" i="14"/>
  <c r="N29" i="14"/>
  <c r="F69" i="14"/>
  <c r="O69" i="14"/>
  <c r="N75" i="14"/>
  <c r="N33" i="14"/>
  <c r="N35" i="14"/>
  <c r="J38" i="14"/>
  <c r="N43" i="14"/>
  <c r="N45" i="14"/>
  <c r="F77" i="14"/>
  <c r="N79" i="14"/>
  <c r="N81" i="14"/>
  <c r="N83" i="14"/>
  <c r="N85" i="14"/>
  <c r="N87" i="14"/>
  <c r="N89" i="14"/>
  <c r="J11" i="14"/>
  <c r="C38" i="13"/>
  <c r="C8" i="13"/>
  <c r="C91" i="13"/>
  <c r="F11" i="13"/>
  <c r="O12" i="13"/>
  <c r="K39" i="13"/>
  <c r="N23" i="13"/>
  <c r="I33" i="13"/>
  <c r="I35" i="13"/>
  <c r="I43" i="13"/>
  <c r="I45" i="13"/>
  <c r="I77" i="13"/>
  <c r="F31" i="13"/>
  <c r="N31" i="13"/>
  <c r="N33" i="13"/>
  <c r="N35" i="13"/>
  <c r="N43" i="13"/>
  <c r="N45" i="13"/>
  <c r="F77" i="13"/>
  <c r="N79" i="13"/>
  <c r="N81" i="13"/>
  <c r="N83" i="13"/>
  <c r="N85" i="13"/>
  <c r="N87" i="13"/>
  <c r="N89" i="13"/>
  <c r="J11" i="13"/>
  <c r="I48" i="13"/>
  <c r="I52" i="13"/>
  <c r="I54" i="13"/>
  <c r="I56" i="13"/>
  <c r="I58" i="13"/>
  <c r="I60" i="13"/>
  <c r="I62" i="13"/>
  <c r="I64" i="13"/>
  <c r="I66" i="13"/>
  <c r="I68" i="13"/>
  <c r="I72" i="13"/>
  <c r="I69" i="13"/>
  <c r="N11" i="14"/>
  <c r="J10" i="14"/>
  <c r="J9" i="14"/>
  <c r="I77" i="14"/>
  <c r="O77" i="14"/>
  <c r="I69" i="14"/>
  <c r="O31" i="13"/>
  <c r="I31" i="13"/>
  <c r="I10" i="13"/>
  <c r="I9" i="13"/>
  <c r="N11" i="13"/>
  <c r="J10" i="13"/>
  <c r="N10" i="13"/>
  <c r="F10" i="13"/>
  <c r="F9" i="13"/>
  <c r="E8" i="15"/>
  <c r="E91" i="15"/>
  <c r="C8" i="15"/>
  <c r="C91" i="15"/>
  <c r="D38" i="15"/>
  <c r="D8" i="15"/>
  <c r="D91" i="15"/>
  <c r="F39" i="15"/>
  <c r="F38" i="15"/>
  <c r="N48" i="15"/>
  <c r="M38" i="15"/>
  <c r="H38" i="15"/>
  <c r="H8" i="15"/>
  <c r="H91" i="15"/>
  <c r="I38" i="15"/>
  <c r="I8" i="15"/>
  <c r="I91" i="15"/>
  <c r="L38" i="15"/>
  <c r="M8" i="15"/>
  <c r="M91" i="15"/>
  <c r="J10" i="15"/>
  <c r="L10" i="15"/>
  <c r="L9" i="15"/>
  <c r="N69" i="15"/>
  <c r="O69" i="15"/>
  <c r="N12" i="15"/>
  <c r="F11" i="15"/>
  <c r="O11" i="15"/>
  <c r="O12" i="15"/>
  <c r="K10" i="15"/>
  <c r="N13" i="15"/>
  <c r="N23" i="15"/>
  <c r="N33" i="15"/>
  <c r="N45" i="15"/>
  <c r="N53" i="15"/>
  <c r="N61" i="15"/>
  <c r="N71" i="15"/>
  <c r="F77" i="15"/>
  <c r="N77" i="15"/>
  <c r="N85" i="15"/>
  <c r="O13" i="15"/>
  <c r="N16" i="15"/>
  <c r="N26" i="15"/>
  <c r="N36" i="15"/>
  <c r="J50" i="15"/>
  <c r="N50" i="15"/>
  <c r="N56" i="15"/>
  <c r="N64" i="15"/>
  <c r="N80" i="15"/>
  <c r="N88" i="15"/>
  <c r="J9" i="15"/>
  <c r="J39" i="15"/>
  <c r="K50" i="15"/>
  <c r="O50" i="15"/>
  <c r="K39" i="15"/>
  <c r="K38" i="14"/>
  <c r="L38" i="14"/>
  <c r="J8" i="14"/>
  <c r="J91" i="14"/>
  <c r="K8" i="14"/>
  <c r="K91" i="14"/>
  <c r="L10" i="14"/>
  <c r="L9" i="14"/>
  <c r="L8" i="14"/>
  <c r="L91" i="14"/>
  <c r="M10" i="14"/>
  <c r="M9" i="14"/>
  <c r="M8" i="14"/>
  <c r="M91" i="14"/>
  <c r="H10" i="14"/>
  <c r="H9" i="14"/>
  <c r="H8" i="14"/>
  <c r="H91" i="14"/>
  <c r="O11" i="14"/>
  <c r="E38" i="14"/>
  <c r="F40" i="14"/>
  <c r="I40" i="14"/>
  <c r="I39" i="14"/>
  <c r="N42" i="14"/>
  <c r="N31" i="14"/>
  <c r="O31" i="14"/>
  <c r="F10" i="14"/>
  <c r="E8" i="14"/>
  <c r="E91" i="14"/>
  <c r="N36" i="14"/>
  <c r="O36" i="14"/>
  <c r="N34" i="14"/>
  <c r="D8" i="14"/>
  <c r="D91" i="14"/>
  <c r="O50" i="14"/>
  <c r="N50" i="14"/>
  <c r="O51" i="14"/>
  <c r="I51" i="14"/>
  <c r="I50" i="14"/>
  <c r="I38" i="14"/>
  <c r="N60" i="14"/>
  <c r="O63" i="14"/>
  <c r="N63" i="14"/>
  <c r="N51" i="14"/>
  <c r="J38" i="13"/>
  <c r="L38" i="13"/>
  <c r="M38" i="13"/>
  <c r="K38" i="13"/>
  <c r="L8" i="13"/>
  <c r="L91" i="13"/>
  <c r="M10" i="13"/>
  <c r="M9" i="13"/>
  <c r="M8" i="13"/>
  <c r="M91" i="13"/>
  <c r="J9" i="13"/>
  <c r="N9" i="13"/>
  <c r="O11" i="13"/>
  <c r="K10" i="13"/>
  <c r="H91" i="13"/>
  <c r="I51" i="13"/>
  <c r="I50" i="13"/>
  <c r="I42" i="13"/>
  <c r="I40" i="13"/>
  <c r="I39" i="13"/>
  <c r="F40" i="13"/>
  <c r="N51" i="13"/>
  <c r="F50" i="13"/>
  <c r="O51" i="13"/>
  <c r="N40" i="15"/>
  <c r="O40" i="15"/>
  <c r="L8" i="15"/>
  <c r="L91" i="15"/>
  <c r="J38" i="15"/>
  <c r="N38" i="15"/>
  <c r="N39" i="15"/>
  <c r="J8" i="15"/>
  <c r="K38" i="15"/>
  <c r="O38" i="15"/>
  <c r="O39" i="15"/>
  <c r="N11" i="15"/>
  <c r="F10" i="15"/>
  <c r="K9" i="15"/>
  <c r="O77" i="15"/>
  <c r="F39" i="14"/>
  <c r="N40" i="14"/>
  <c r="O40" i="14"/>
  <c r="O10" i="14"/>
  <c r="N10" i="14"/>
  <c r="F9" i="14"/>
  <c r="I31" i="14"/>
  <c r="I10" i="14"/>
  <c r="I9" i="14"/>
  <c r="I8" i="14"/>
  <c r="I91" i="14"/>
  <c r="J8" i="13"/>
  <c r="J91" i="13"/>
  <c r="O10" i="13"/>
  <c r="K9" i="13"/>
  <c r="I38" i="13"/>
  <c r="I8" i="13"/>
  <c r="I91" i="13"/>
  <c r="F39" i="13"/>
  <c r="O40" i="13"/>
  <c r="N40" i="13"/>
  <c r="O50" i="13"/>
  <c r="N50" i="13"/>
  <c r="F38" i="13"/>
  <c r="F9" i="15"/>
  <c r="N10" i="15"/>
  <c r="J91" i="15"/>
  <c r="K8" i="15"/>
  <c r="O9" i="15"/>
  <c r="O10" i="15"/>
  <c r="N39" i="14"/>
  <c r="O39" i="14"/>
  <c r="F38" i="14"/>
  <c r="N9" i="14"/>
  <c r="O9" i="14"/>
  <c r="K8" i="13"/>
  <c r="K91" i="13"/>
  <c r="O9" i="13"/>
  <c r="O39" i="13"/>
  <c r="N39" i="13"/>
  <c r="F8" i="13"/>
  <c r="N38" i="13"/>
  <c r="O38" i="13"/>
  <c r="K91" i="15"/>
  <c r="F8" i="15"/>
  <c r="N9" i="15"/>
  <c r="O38" i="14"/>
  <c r="N38" i="14"/>
  <c r="F8" i="14"/>
  <c r="O8" i="13"/>
  <c r="N8" i="13"/>
  <c r="F91" i="13"/>
  <c r="F91" i="15"/>
  <c r="N91" i="15"/>
  <c r="N8" i="15"/>
  <c r="O8" i="15"/>
  <c r="F91" i="14"/>
  <c r="N8" i="14"/>
  <c r="O8" i="14"/>
  <c r="O91" i="13"/>
  <c r="N91" i="13"/>
  <c r="O91" i="15"/>
  <c r="O91" i="14"/>
  <c r="N91" i="14"/>
  <c r="E38" i="18" l="1"/>
  <c r="K38" i="18"/>
  <c r="L38" i="18"/>
  <c r="L8" i="18" s="1"/>
  <c r="L91" i="18" s="1"/>
  <c r="J39" i="18"/>
  <c r="D8" i="18"/>
  <c r="D91" i="18" s="1"/>
  <c r="E10" i="18"/>
  <c r="E9" i="18" s="1"/>
  <c r="E8" i="18" s="1"/>
  <c r="E91" i="18" s="1"/>
  <c r="N31" i="18"/>
  <c r="O31" i="18"/>
  <c r="G10" i="18"/>
  <c r="G9" i="18" s="1"/>
  <c r="G8" i="18" s="1"/>
  <c r="G91" i="18" s="1"/>
  <c r="H10" i="18"/>
  <c r="H9" i="18" s="1"/>
  <c r="N74" i="20"/>
  <c r="O74" i="20"/>
  <c r="D38" i="20"/>
  <c r="E38" i="20"/>
  <c r="E8" i="20" s="1"/>
  <c r="E91" i="20" s="1"/>
  <c r="M38" i="20"/>
  <c r="H8" i="20"/>
  <c r="H91" i="20" s="1"/>
  <c r="M10" i="20"/>
  <c r="M9" i="20" s="1"/>
  <c r="M8" i="20" s="1"/>
  <c r="M91" i="20" s="1"/>
  <c r="D10" i="20"/>
  <c r="D9" i="20" s="1"/>
  <c r="D8" i="20" s="1"/>
  <c r="D91" i="20" s="1"/>
  <c r="L38" i="19"/>
  <c r="H8" i="19"/>
  <c r="H91" i="19" s="1"/>
  <c r="M38" i="19"/>
  <c r="M8" i="19"/>
  <c r="M91" i="19" s="1"/>
  <c r="F31" i="19"/>
  <c r="N31" i="19" s="1"/>
  <c r="E10" i="19"/>
  <c r="E9" i="19" s="1"/>
  <c r="D10" i="19"/>
  <c r="D9" i="19" s="1"/>
  <c r="D8" i="19" s="1"/>
  <c r="D91" i="19" s="1"/>
  <c r="O31" i="19"/>
  <c r="L10" i="19"/>
  <c r="L9" i="19" s="1"/>
  <c r="L8" i="19" s="1"/>
  <c r="L91" i="19" s="1"/>
  <c r="N21" i="19"/>
  <c r="O50" i="18"/>
  <c r="O40" i="18"/>
  <c r="F39" i="18"/>
  <c r="N39" i="18" s="1"/>
  <c r="N51" i="18"/>
  <c r="O51" i="18"/>
  <c r="H38" i="18"/>
  <c r="N74" i="18"/>
  <c r="I38" i="18"/>
  <c r="O74" i="18"/>
  <c r="K11" i="18"/>
  <c r="F12" i="18"/>
  <c r="O12" i="18" s="1"/>
  <c r="N20" i="18"/>
  <c r="N22" i="18"/>
  <c r="N30" i="18"/>
  <c r="N32" i="18"/>
  <c r="N44" i="18"/>
  <c r="N52" i="18"/>
  <c r="N60" i="18"/>
  <c r="N66" i="18"/>
  <c r="N75" i="18"/>
  <c r="N82" i="18"/>
  <c r="N90" i="18"/>
  <c r="O22" i="18"/>
  <c r="O32" i="18"/>
  <c r="O52" i="18"/>
  <c r="O75" i="18"/>
  <c r="F77" i="18"/>
  <c r="O77" i="18" s="1"/>
  <c r="J10" i="18"/>
  <c r="N18" i="18"/>
  <c r="N28" i="18"/>
  <c r="N42" i="18"/>
  <c r="N48" i="18"/>
  <c r="N58" i="18"/>
  <c r="N80" i="18"/>
  <c r="N88" i="18"/>
  <c r="N13" i="18"/>
  <c r="N23" i="18"/>
  <c r="N33" i="18"/>
  <c r="N45" i="18"/>
  <c r="N53" i="18"/>
  <c r="N61" i="18"/>
  <c r="N67" i="18"/>
  <c r="F69" i="18"/>
  <c r="N69" i="18" s="1"/>
  <c r="I76" i="18"/>
  <c r="I74" i="18" s="1"/>
  <c r="N83" i="18"/>
  <c r="J50" i="18"/>
  <c r="N50" i="18" s="1"/>
  <c r="O31" i="20"/>
  <c r="N31" i="20"/>
  <c r="F39" i="20"/>
  <c r="O40" i="20"/>
  <c r="O21" i="20"/>
  <c r="N21" i="20"/>
  <c r="G38" i="20"/>
  <c r="G8" i="20" s="1"/>
  <c r="G91" i="20" s="1"/>
  <c r="O50" i="20"/>
  <c r="N77" i="20"/>
  <c r="N51" i="20"/>
  <c r="F50" i="20"/>
  <c r="N50" i="20" s="1"/>
  <c r="C8" i="20"/>
  <c r="C91" i="20" s="1"/>
  <c r="L8" i="20"/>
  <c r="L91" i="20" s="1"/>
  <c r="O51" i="20"/>
  <c r="O77" i="20"/>
  <c r="K11" i="20"/>
  <c r="F12" i="20"/>
  <c r="F11" i="20" s="1"/>
  <c r="F10" i="20" s="1"/>
  <c r="F9" i="20" s="1"/>
  <c r="N20" i="20"/>
  <c r="N22" i="20"/>
  <c r="N30" i="20"/>
  <c r="N32" i="20"/>
  <c r="J38" i="20"/>
  <c r="N44" i="20"/>
  <c r="N52" i="20"/>
  <c r="N60" i="20"/>
  <c r="N66" i="20"/>
  <c r="N73" i="20"/>
  <c r="N75" i="20"/>
  <c r="N82" i="20"/>
  <c r="N90" i="20"/>
  <c r="O22" i="20"/>
  <c r="O32" i="20"/>
  <c r="N35" i="20"/>
  <c r="K38" i="20"/>
  <c r="O44" i="20"/>
  <c r="O52" i="20"/>
  <c r="N55" i="20"/>
  <c r="N63" i="20"/>
  <c r="N71" i="20"/>
  <c r="O75" i="20"/>
  <c r="F77" i="20"/>
  <c r="N85" i="20"/>
  <c r="J10" i="20"/>
  <c r="N80" i="20"/>
  <c r="N88" i="20"/>
  <c r="N13" i="20"/>
  <c r="N23" i="20"/>
  <c r="N33" i="20"/>
  <c r="N45" i="20"/>
  <c r="N53" i="20"/>
  <c r="N61" i="20"/>
  <c r="N67" i="20"/>
  <c r="I76" i="20"/>
  <c r="I74" i="20" s="1"/>
  <c r="I8" i="20" s="1"/>
  <c r="I91" i="20" s="1"/>
  <c r="N72" i="20"/>
  <c r="N76" i="20"/>
  <c r="N81" i="20"/>
  <c r="N89" i="20"/>
  <c r="F39" i="19"/>
  <c r="F38" i="19" s="1"/>
  <c r="O40" i="19"/>
  <c r="E8" i="19"/>
  <c r="E91" i="19" s="1"/>
  <c r="G8" i="19"/>
  <c r="G91" i="19" s="1"/>
  <c r="N77" i="19"/>
  <c r="N40" i="19"/>
  <c r="K38" i="19"/>
  <c r="N74" i="19"/>
  <c r="O12" i="19"/>
  <c r="O74" i="19"/>
  <c r="N69" i="19"/>
  <c r="C8" i="19"/>
  <c r="C91" i="19" s="1"/>
  <c r="O50" i="19"/>
  <c r="K11" i="19"/>
  <c r="F12" i="19"/>
  <c r="N20" i="19"/>
  <c r="N22" i="19"/>
  <c r="N30" i="19"/>
  <c r="N32" i="19"/>
  <c r="N44" i="19"/>
  <c r="N52" i="19"/>
  <c r="N60" i="19"/>
  <c r="N66" i="19"/>
  <c r="N75" i="19"/>
  <c r="N82" i="19"/>
  <c r="N90" i="19"/>
  <c r="O22" i="19"/>
  <c r="O32" i="19"/>
  <c r="O52" i="19"/>
  <c r="O75" i="19"/>
  <c r="F77" i="19"/>
  <c r="O77" i="19" s="1"/>
  <c r="J10" i="19"/>
  <c r="N18" i="19"/>
  <c r="N28" i="19"/>
  <c r="N42" i="19"/>
  <c r="N48" i="19"/>
  <c r="N58" i="19"/>
  <c r="N80" i="19"/>
  <c r="N88" i="19"/>
  <c r="N13" i="19"/>
  <c r="N23" i="19"/>
  <c r="N33" i="19"/>
  <c r="N45" i="19"/>
  <c r="N53" i="19"/>
  <c r="N61" i="19"/>
  <c r="N67" i="19"/>
  <c r="F69" i="19"/>
  <c r="O69" i="19" s="1"/>
  <c r="I76" i="19"/>
  <c r="I74" i="19" s="1"/>
  <c r="I8" i="19" s="1"/>
  <c r="I91" i="19" s="1"/>
  <c r="N83" i="19"/>
  <c r="N50" i="19"/>
  <c r="I8" i="18" l="1"/>
  <c r="I91" i="18" s="1"/>
  <c r="H8" i="18"/>
  <c r="H91" i="18" s="1"/>
  <c r="F38" i="20"/>
  <c r="N38" i="20"/>
  <c r="N39" i="20"/>
  <c r="N11" i="20"/>
  <c r="O12" i="20"/>
  <c r="N12" i="20"/>
  <c r="O38" i="19"/>
  <c r="N39" i="19"/>
  <c r="O39" i="19"/>
  <c r="N77" i="18"/>
  <c r="F38" i="18"/>
  <c r="O38" i="18" s="1"/>
  <c r="O39" i="18"/>
  <c r="O69" i="18"/>
  <c r="F11" i="18"/>
  <c r="N12" i="18"/>
  <c r="J9" i="18"/>
  <c r="K10" i="18"/>
  <c r="J38" i="18"/>
  <c r="O11" i="20"/>
  <c r="K10" i="20"/>
  <c r="N10" i="20"/>
  <c r="J9" i="20"/>
  <c r="O39" i="20"/>
  <c r="O38" i="20"/>
  <c r="F8" i="20"/>
  <c r="F91" i="20" s="1"/>
  <c r="K10" i="19"/>
  <c r="F11" i="19"/>
  <c r="N12" i="19"/>
  <c r="J9" i="19"/>
  <c r="J38" i="19"/>
  <c r="N38" i="19" s="1"/>
  <c r="N38" i="18" l="1"/>
  <c r="J8" i="18"/>
  <c r="K9" i="18"/>
  <c r="F10" i="18"/>
  <c r="N11" i="18"/>
  <c r="O11" i="18"/>
  <c r="N9" i="20"/>
  <c r="J8" i="20"/>
  <c r="K9" i="20"/>
  <c r="O10" i="20"/>
  <c r="J8" i="19"/>
  <c r="F10" i="19"/>
  <c r="N11" i="19"/>
  <c r="K9" i="19"/>
  <c r="O10" i="19"/>
  <c r="O11" i="19"/>
  <c r="F9" i="18" l="1"/>
  <c r="N10" i="18"/>
  <c r="O9" i="18"/>
  <c r="K8" i="18"/>
  <c r="O10" i="18"/>
  <c r="J91" i="18"/>
  <c r="O9" i="20"/>
  <c r="K8" i="20"/>
  <c r="N8" i="20"/>
  <c r="J91" i="20"/>
  <c r="N91" i="20" s="1"/>
  <c r="K8" i="19"/>
  <c r="F9" i="19"/>
  <c r="N10" i="19"/>
  <c r="J91" i="19"/>
  <c r="K91" i="18" l="1"/>
  <c r="F8" i="18"/>
  <c r="N9" i="18"/>
  <c r="O8" i="20"/>
  <c r="K91" i="20"/>
  <c r="O91" i="20" s="1"/>
  <c r="F8" i="19"/>
  <c r="N9" i="19"/>
  <c r="O8" i="19"/>
  <c r="K91" i="19"/>
  <c r="O9" i="19"/>
  <c r="F91" i="18" l="1"/>
  <c r="N91" i="18" s="1"/>
  <c r="N8" i="18"/>
  <c r="O91" i="18"/>
  <c r="O8" i="18"/>
  <c r="F91" i="19"/>
  <c r="N91" i="19" s="1"/>
  <c r="N8" i="19"/>
  <c r="O91" i="19" l="1"/>
</calcChain>
</file>

<file path=xl/sharedStrings.xml><?xml version="1.0" encoding="utf-8"?>
<sst xmlns="http://schemas.openxmlformats.org/spreadsheetml/2006/main" count="1976" uniqueCount="198">
  <si>
    <t>Año Fiscal:</t>
  </si>
  <si>
    <t/>
  </si>
  <si>
    <t>Vigencia:</t>
  </si>
  <si>
    <t>Actual</t>
  </si>
  <si>
    <t>Periodo:</t>
  </si>
  <si>
    <t>SUPERINTENDENCIA DEL SUBSIDIO FAMILIAR - UEJ 36-01-07</t>
  </si>
  <si>
    <t>INFORME DE EJECUCION PRESUPUESTAL (DECRETO y DESAGREGADA)</t>
  </si>
  <si>
    <t>OBJETO DE GASTO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</si>
  <si>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</si>
  <si>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</si>
  <si>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</si>
  <si>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</si>
  <si>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</si>
  <si>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</si>
  <si>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</si>
  <si>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</si>
  <si>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</si>
  <si>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</si>
  <si>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</si>
  <si>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</si>
  <si>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FUNCIONAMIENTO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</si>
  <si>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</si>
  <si>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</si>
  <si>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</si>
  <si>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</si>
  <si>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</si>
  <si>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</si>
  <si>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</si>
  <si>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</si>
  <si>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</si>
  <si>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</si>
  <si>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</si>
  <si>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</si>
  <si>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</si>
  <si>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</si>
  <si>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</si>
  <si>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</si>
  <si>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</si>
  <si>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</si>
  <si>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</si>
  <si>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</si>
  <si>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</si>
  <si>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</si>
  <si>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</si>
  <si>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</si>
  <si>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</si>
  <si>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</si>
  <si>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</si>
  <si>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</si>
  <si>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</si>
  <si>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</si>
  <si>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</si>
  <si>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</si>
  <si>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</si>
  <si>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</si>
  <si>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</si>
  <si>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</si>
  <si>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</si>
  <si>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</si>
  <si>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</si>
  <si>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</si>
  <si>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</si>
  <si>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</si>
  <si>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</t>
  </si>
  <si>
    <t>REMUNERACIONES NO CONSTITUTIVAS DE FACTOR SALARIAL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</si>
  <si>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</si>
  <si>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</si>
  <si>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</si>
  <si>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</si>
  <si>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</si>
  <si>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</si>
  <si>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</si>
  <si>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</si>
  <si>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</si>
  <si>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</si>
  <si>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A-01-01-04</t>
  </si>
  <si>
    <t>OTROS GASTOS DE PERSONAL - DISTRIBUCIÓN PREVIO CONCEPTO DGPPN</t>
  </si>
  <si>
    <t>A-02 ADQUISICIÓN DE BIENES  Y SERVICIOS</t>
  </si>
  <si>
    <t>A-02-01</t>
  </si>
  <si>
    <t>ADQUISICIÓN DE ACTIVOS NO FINANCIEROS</t>
  </si>
  <si>
    <t>A-02-01-01</t>
  </si>
  <si>
    <t>ACTIVOS FIJOS</t>
  </si>
  <si>
    <t>A-02-01-01-006-002</t>
  </si>
  <si>
    <t>PRODUCTOS DE LA PROPIEDAD INTELECTUAL</t>
  </si>
  <si>
    <t>A-02-02-01-002-003</t>
  </si>
  <si>
    <t>PRODUCTOS DE MOLINERÍA, ALMIDONES Y PRODUCTOS DERIVADOS DEL ALMIDÓN; OTROS PRODUCTOS ALIMENTICIOS</t>
  </si>
  <si>
    <t>A-02-02-01-002-008</t>
  </si>
  <si>
    <t>DOTACIÓN (PRENDAS DE VESTIR Y CALZADO)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</si>
  <si>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</si>
  <si>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</si>
  <si>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</si>
  <si>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</si>
  <si>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</si>
  <si>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</si>
  <si>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A-02-02-01-004-005</t>
  </si>
  <si>
    <t>MAQUINARIA DE OFICINA, CONTABILIDAD E INFORMÁTICA</t>
  </si>
  <si>
    <t>A-02-02</t>
  </si>
  <si>
    <t>ADQUISICIONES DIFERENTES DE ACTIVOS</t>
  </si>
  <si>
    <t>A-02-02-02</t>
  </si>
  <si>
    <t>ADQUISICIÓN DE SERVICIOS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</si>
  <si>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</si>
  <si>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</si>
  <si>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</si>
  <si>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</si>
  <si>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</si>
  <si>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</si>
  <si>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</si>
  <si>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</si>
  <si>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</si>
  <si>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</si>
  <si>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</si>
  <si>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</si>
  <si>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</si>
  <si>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</si>
  <si>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</si>
  <si>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</si>
  <si>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</si>
  <si>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</si>
  <si>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</si>
  <si>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</si>
  <si>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</si>
  <si>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</si>
  <si>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</si>
  <si>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</si>
  <si>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</si>
  <si>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</si>
  <si>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</si>
  <si>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</si>
  <si>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</si>
  <si>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</si>
  <si>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</si>
  <si>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</si>
  <si>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TRANSFERENCIAS CORRIENTES</t>
  </si>
  <si>
    <t>A-03-03-01-999</t>
  </si>
  <si>
    <t>OTRAS TRANSFERENCIAS - DISTRIBUCIÓN PREVIO CONCEPTO DGPPN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</si>
  <si>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</si>
  <si>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</si>
  <si>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</si>
  <si>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</si>
  <si>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</si>
  <si>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</si>
  <si>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GASTOS POR TRIBUTOS, MULTAS, SANCIONES E INTERESES DE MORA</t>
  </si>
  <si>
    <t>A-08-01-02-006</t>
  </si>
  <si>
    <t>IMPUESTO SOBRE VEHÍCULOS AUTOMOTORES</t>
  </si>
  <si>
    <t>A-08-04-01</t>
  </si>
  <si>
    <t>CUOTA DE FISCALIZACIÓN Y AUDITAJE</t>
  </si>
  <si>
    <t>INVERSIÓN</t>
  </si>
  <si>
    <t>C-3602-1300-1-20306A-3602012-02</t>
  </si>
  <si>
    <t>ADQUIS. DE BYS - DOCUMENTOS DE INVESTIGACIÓN - MODERNIZACION DE LA INSPECCION, VIGILANCIA Y CONTROL DE LA SUPERINTENDENCIA DEL SUBSIDIO FAMILIAR.  NACIONAL</t>
  </si>
  <si>
    <t>C-3602-1300-1-20306A-3602040-02</t>
  </si>
  <si>
    <t>ADQUIS. DE BYS - SERVICIO DE EDUCACIÓN INFORMAL - MODERNIZACION DE LA INSPECCION, VIGILANCIA Y CONTROL DE LA SUPERINTENDENCIA DEL SUBSIDIO FAMILIAR.  NACIONAL</t>
  </si>
  <si>
    <t>C-3602-1300-1-20306A-3602041-02</t>
  </si>
  <si>
    <t>ADQUIS. DE BYS - DOCUMENTOS METODOLÓGICOS - MODERNIZACION DE LA INSPECCION, VIGILANCIA Y CONTROL DE LA SUPERINTENDENCIA DEL SUBSIDIO FAMILIAR.  NACIONAL</t>
  </si>
  <si>
    <t>C-3605-1300-5-53105B-3605001-02</t>
  </si>
  <si>
    <t>ADQUIS. DE BYS - DOCUMENTOS DE INVESTIGACIÓN - DISEÑO , CONSTRUCCIÓN Y PUESTA EN MARCHA DEL TANQUE DE PENSAMIENTO PARA EL SSF DE COLOMBIA  NACIONAL</t>
  </si>
  <si>
    <t>C-3605-1300-5-53105B-3605018-02</t>
  </si>
  <si>
    <t>ADQUIS. DE BYS - SERVICIO DE ASISTENCIA TÉCNICA - DISEÑO , CONSTRUCCIÓN Y PUESTA EN MARCHA DEL TANQUE DE PENSAMIENTO PARA EL SSF DE COLOMBIA  NACIONAL</t>
  </si>
  <si>
    <t>C-3699-1300-10-53105B-3699053-02</t>
  </si>
  <si>
    <t>ADQUIS. DE BYS - DOCUMENTOS DE LINEAMIENTOS TÉCNICOS - IMPLEMENTACION DEL MODELO DE PLANEACION Y GESTION EN EL MARCO DE LA ARQUITECTURA EMPRESARIAL DE LA SUPERINTENDENCIA DEL SUBSIDIO FAMILIAR  NACIONAL</t>
  </si>
  <si>
    <t>C-3699-1300-10-53105B-3699054-02</t>
  </si>
  <si>
    <t>ADQUIS. DE BYS - DOCUMENTOS DE PLANEACIÓN - IMPLEMENTACION DEL MODELO DE PLANEACION Y GESTION EN EL MARCO DE LA ARQUITECTURA EMPRESARIAL DE LA SUPERINTENDENCIA DEL SUBSIDIO FAMILIAR  NACIONAL</t>
  </si>
  <si>
    <t>C-3699-1300-10-53105B-3699060-02</t>
  </si>
  <si>
    <t>ADQUIS. DE BYS - SERVICIO DE IMPLEMENTACIÓN SISTEMAS DE GESTIÓN - IMPLEMENTACION DEL MODELO DE PLANEACION Y GESTION EN EL MARCO DE LA ARQUITECTURA EMPRESARIAL DE LA SUPERINTENDENCIA DEL SUBSIDIO FAMILIAR  NACIONAL</t>
  </si>
  <si>
    <t>C-3699-1300-11-53105B-3699053-02</t>
  </si>
  <si>
    <t>ADQUIS. DE BYS - DOCUMENTOS DE LINEAMIENTOS TÉCNICOS - FORTALECIMIENTO DEL RELACIONAMIENTO CON LA CIUDADANÍA Y LOS GRUPOS DE VALOR DEL SISTEMA DEL SUBSIDIO FAMILIAR A NIVEL  NACIONAL</t>
  </si>
  <si>
    <t>C-3699-1300-11-53105B-3699058-02</t>
  </si>
  <si>
    <t>ADQUIS. DE BYS - SERVICIO DE EDUCACIÓN INFORMAL PARA LA GESTIÓN ADMINISTRATIVA - FORTALECIMIENTO DEL RELACIONAMIENTO CON LA CIUDADANÍA Y LOS GRUPOS DE VALOR DEL SISTEMA DEL SUBSIDIO FAMILIAR A NIVEL  NACIONAL</t>
  </si>
  <si>
    <t>C-3699-1300-11-53105B-3699060-02</t>
  </si>
  <si>
    <t>ADQUIS. DE BYS - SERVICIO DE IMPLEMENTACIÓN SISTEMAS DE GESTIÓN - FORTALECIMIENTO DEL RELACIONAMIENTO CON LA CIUDADANÍA Y LOS GRUPOS DE VALOR DEL SISTEMA DEL SUBSIDIO FAMILIAR A NIVEL  NACIONAL</t>
  </si>
  <si>
    <t>TOTAL PRESUPUESTO</t>
  </si>
  <si>
    <t>Enero-Marzo</t>
  </si>
  <si>
    <t>%COMPR</t>
  </si>
  <si>
    <t>%OBLIG</t>
  </si>
  <si>
    <t>Enero-Junio</t>
  </si>
  <si>
    <t>A-02-02-02-009-002</t>
  </si>
  <si>
    <t>SERVICIOS DE EDUCACIÓN</t>
  </si>
  <si>
    <t>Enero-Agosto</t>
  </si>
  <si>
    <t>Enero-Septiembre</t>
  </si>
  <si>
    <t>A-</t>
  </si>
  <si>
    <t xml:space="preserve">A-01 </t>
  </si>
  <si>
    <t>GASTOS DE PERSONAL</t>
  </si>
  <si>
    <t>ENERO 31 DE 2025</t>
  </si>
  <si>
    <t>MAQUINARIA PARA USO GENERAL</t>
  </si>
  <si>
    <t>A-02-02-01-004-003</t>
  </si>
  <si>
    <t>C-3699-1300-12-53105B-3699063-02</t>
  </si>
  <si>
    <t>ADQUIS. DE BYS - SERVICIOS TECNOLÓGICOS - MEJORAMIENTO DEL ECOSISTEMA TECNOLÓGICO DE LA SUPERINTENDENCIA DEL SUBSIDIO FAMILIAR  NACIONAL</t>
  </si>
  <si>
    <t>C-3699-1300-12-53105B-3699071-02</t>
  </si>
  <si>
    <t>ADQUIS. DE BYS - SERVICIO DE ACTUALIZACIÓN DEL SISTEMA DE GESTIÓN - MEJORAMIENTO DEL ECOSISTEMA TECNOLÓGICO DE LA SUPERINTENDENCIA DEL SUBSIDIO FAMILIAR  NACIONAL</t>
  </si>
  <si>
    <t>FEBRERO 28 DE 2025</t>
  </si>
  <si>
    <t>MARZO 31 DE 2025</t>
  </si>
  <si>
    <t>A-02-01-01-004-003</t>
  </si>
  <si>
    <t>ABRIL 30 DE 2025</t>
  </si>
  <si>
    <t>MAYO 31 DE 2025</t>
  </si>
  <si>
    <t>JUNIO 30 DE 2025</t>
  </si>
  <si>
    <t>Enero-Julio</t>
  </si>
  <si>
    <t>JULIO 31 DE 2025</t>
  </si>
  <si>
    <t>AGOSTO 31 DE 2025</t>
  </si>
  <si>
    <t>SEPTIEMBRE 30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</si>
</sst>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0.0%"/>
    <numFmt numFmtId="165" formatCode="[$-1240A]&quot;$&quot;\ #,##0.00;\-&quot;$&quot;\ #,##0.00"/>
  </numFmts>
  <fonts count="10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uble">
        <color indexed="64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double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 style="double">
        <color indexed="64"/>
      </left>
      <right/>
      <top style="thin">
        <color rgb="FFD3D3D3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D3D3D3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11" xfId="0" applyFont="1" applyBorder="1" applyAlignment="1">
      <alignment horizontal="center" vertical="center" readingOrder="1"/>
    </xf>
    <xf numFmtId="0" fontId="4" fillId="0" borderId="11" xfId="0" applyFont="1" applyBorder="1" applyAlignment="1">
      <alignment horizontal="left" vertical="center" readingOrder="1"/>
    </xf>
    <xf numFmtId="0" fontId="2" fillId="0" borderId="12" xfId="0" applyFont="1" applyBorder="1" applyAlignment="1">
      <alignment horizontal="justify" vertical="center" wrapText="1" readingOrder="1"/>
    </xf>
    <xf numFmtId="0" fontId="2" fillId="0" borderId="13" xfId="0" applyFont="1" applyBorder="1" applyAlignment="1">
      <alignment horizontal="justify" vertical="center" wrapText="1" readingOrder="1"/>
    </xf>
    <xf numFmtId="0" fontId="2" fillId="2" borderId="1" xfId="0" applyFont="1" applyFill="1" applyBorder="1" applyAlignment="1">
      <alignment vertical="center" readingOrder="1"/>
    </xf>
    <xf numFmtId="0" fontId="2" fillId="2" borderId="0" xfId="0" applyFont="1" applyFill="1" applyAlignment="1">
      <alignment horizontal="left" vertical="center" wrapText="1" readingOrder="1"/>
    </xf>
    <xf numFmtId="0" fontId="2" fillId="0" borderId="0" xfId="0" applyFont="1" applyAlignment="1">
      <alignment vertical="center" wrapText="1" readingOrder="1"/>
    </xf>
    <xf numFmtId="0" fontId="5" fillId="0" borderId="14" xfId="0" applyFont="1" applyBorder="1" applyAlignment="1">
      <alignment vertical="center" readingOrder="1"/>
    </xf>
    <xf numFmtId="0" fontId="5" fillId="0" borderId="11" xfId="0" applyFont="1" applyBorder="1" applyAlignment="1">
      <alignment horizontal="left" vertical="center" wrapText="1" readingOrder="1"/>
    </xf>
    <xf numFmtId="0" fontId="2" fillId="2" borderId="15" xfId="0" applyFont="1" applyFill="1" applyBorder="1" applyAlignment="1">
      <alignment vertical="center" readingOrder="1"/>
    </xf>
    <xf numFmtId="0" fontId="2" fillId="2" borderId="16" xfId="0" applyFont="1" applyFill="1" applyBorder="1" applyAlignment="1">
      <alignment horizontal="left" vertical="center" wrapText="1" readingOrder="1"/>
    </xf>
    <xf numFmtId="0" fontId="3" fillId="0" borderId="0" xfId="0" applyFont="1" applyAlignment="1">
      <alignment vertical="center"/>
    </xf>
    <xf numFmtId="0" fontId="2" fillId="0" borderId="17" xfId="0" applyFont="1" applyBorder="1" applyAlignment="1">
      <alignment vertical="center" readingOrder="1"/>
    </xf>
    <xf numFmtId="0" fontId="2" fillId="0" borderId="18" xfId="0" applyFont="1" applyBorder="1" applyAlignment="1">
      <alignment vertical="center" readingOrder="1"/>
    </xf>
    <xf numFmtId="0" fontId="4" fillId="0" borderId="14" xfId="0" applyFont="1" applyBorder="1" applyAlignment="1">
      <alignment vertical="center" readingOrder="1"/>
    </xf>
    <xf numFmtId="0" fontId="2" fillId="0" borderId="14" xfId="0" applyFont="1" applyBorder="1" applyAlignment="1">
      <alignment vertical="center" readingOrder="1"/>
    </xf>
    <xf numFmtId="0" fontId="4" fillId="0" borderId="19" xfId="0" applyFont="1" applyBorder="1" applyAlignment="1">
      <alignment vertical="center" readingOrder="1"/>
    </xf>
    <xf numFmtId="0" fontId="4" fillId="0" borderId="20" xfId="0" applyFont="1" applyBorder="1" applyAlignment="1">
      <alignment horizontal="left" vertical="center" readingOrder="1"/>
    </xf>
    <xf numFmtId="0" fontId="4" fillId="0" borderId="15" xfId="0" applyFont="1" applyBorder="1" applyAlignment="1">
      <alignment vertical="center" readingOrder="1"/>
    </xf>
    <xf numFmtId="0" fontId="4" fillId="0" borderId="16" xfId="0" applyFont="1" applyBorder="1" applyAlignment="1">
      <alignment horizontal="left" vertical="center" readingOrder="1"/>
    </xf>
    <xf numFmtId="41" fontId="2" fillId="0" borderId="22" xfId="2" applyFont="1" applyFill="1" applyBorder="1" applyAlignment="1">
      <alignment horizontal="right" vertical="center" readingOrder="1"/>
    </xf>
    <xf numFmtId="41" fontId="2" fillId="0" borderId="21" xfId="2" applyFont="1" applyFill="1" applyBorder="1" applyAlignment="1">
      <alignment horizontal="right" vertical="center" readingOrder="1"/>
    </xf>
    <xf numFmtId="164" fontId="3" fillId="0" borderId="0" xfId="3" applyNumberFormat="1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vertical="center"/>
    </xf>
    <xf numFmtId="164" fontId="5" fillId="0" borderId="4" xfId="3" applyNumberFormat="1" applyFont="1" applyFill="1" applyBorder="1" applyAlignment="1">
      <alignment vertical="center"/>
    </xf>
    <xf numFmtId="164" fontId="3" fillId="0" borderId="4" xfId="3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readingOrder="1"/>
    </xf>
    <xf numFmtId="43" fontId="4" fillId="0" borderId="11" xfId="1" applyFont="1" applyFill="1" applyBorder="1" applyAlignment="1">
      <alignment horizontal="right" vertical="center" readingOrder="1"/>
    </xf>
    <xf numFmtId="43" fontId="2" fillId="0" borderId="11" xfId="1" applyFont="1" applyFill="1" applyBorder="1" applyAlignment="1">
      <alignment horizontal="right" vertical="center" readingOrder="1"/>
    </xf>
    <xf numFmtId="43" fontId="2" fillId="0" borderId="20" xfId="1" applyFont="1" applyFill="1" applyBorder="1" applyAlignment="1">
      <alignment horizontal="right" vertical="center" readingOrder="1"/>
    </xf>
    <xf numFmtId="43" fontId="4" fillId="0" borderId="20" xfId="1" applyFont="1" applyFill="1" applyBorder="1" applyAlignment="1">
      <alignment horizontal="right" vertical="center" readingOrder="1"/>
    </xf>
    <xf numFmtId="43" fontId="2" fillId="0" borderId="16" xfId="1" applyFont="1" applyFill="1" applyBorder="1" applyAlignment="1">
      <alignment horizontal="right" vertical="center" readingOrder="1"/>
    </xf>
    <xf numFmtId="43" fontId="4" fillId="0" borderId="16" xfId="1" applyFont="1" applyFill="1" applyBorder="1" applyAlignment="1">
      <alignment horizontal="right" vertical="center" readingOrder="1"/>
    </xf>
    <xf numFmtId="0" fontId="4" fillId="0" borderId="16" xfId="0" applyFont="1" applyBorder="1" applyAlignment="1">
      <alignment vertical="center" readingOrder="1"/>
    </xf>
    <xf numFmtId="43" fontId="2" fillId="0" borderId="16" xfId="1" applyFont="1" applyFill="1" applyBorder="1" applyAlignment="1">
      <alignment horizontal="center" vertical="center" readingOrder="1"/>
    </xf>
    <xf numFmtId="43" fontId="2" fillId="0" borderId="11" xfId="1" applyFont="1" applyFill="1" applyBorder="1" applyAlignment="1">
      <alignment horizontal="center" vertical="center" readingOrder="1"/>
    </xf>
    <xf numFmtId="0" fontId="2" fillId="0" borderId="11" xfId="0" applyFont="1" applyBorder="1" applyAlignment="1">
      <alignment horizontal="left" vertical="center" wrapText="1" readingOrder="1"/>
    </xf>
    <xf numFmtId="0" fontId="2" fillId="0" borderId="23" xfId="0" applyFont="1" applyBorder="1" applyAlignment="1">
      <alignment vertical="center" readingOrder="1"/>
    </xf>
    <xf numFmtId="0" fontId="2" fillId="2" borderId="24" xfId="0" applyFont="1" applyFill="1" applyBorder="1" applyAlignment="1">
      <alignment horizontal="justify" vertical="center" wrapText="1" readingOrder="1"/>
    </xf>
    <xf numFmtId="0" fontId="5" fillId="0" borderId="0" xfId="0" applyFont="1" applyAlignment="1">
      <alignment vertical="center"/>
    </xf>
    <xf numFmtId="43" fontId="7" fillId="2" borderId="20" xfId="1" applyFont="1" applyFill="1" applyBorder="1" applyAlignment="1">
      <alignment horizontal="right" vertical="center" readingOrder="1"/>
    </xf>
    <xf numFmtId="43" fontId="2" fillId="2" borderId="16" xfId="1" applyFont="1" applyFill="1" applyBorder="1" applyAlignment="1">
      <alignment horizontal="right" vertical="center" readingOrder="1"/>
    </xf>
    <xf numFmtId="43" fontId="3" fillId="0" borderId="0" xfId="1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 readingOrder="1"/>
    </xf>
    <xf numFmtId="0" fontId="6" fillId="3" borderId="2" xfId="0" applyFont="1" applyFill="1" applyBorder="1" applyAlignment="1">
      <alignment horizontal="center" vertical="center" readingOrder="1"/>
    </xf>
    <xf numFmtId="43" fontId="6" fillId="3" borderId="2" xfId="1" applyFont="1" applyFill="1" applyBorder="1" applyAlignment="1">
      <alignment horizontal="center" vertical="center" readingOrder="1"/>
    </xf>
    <xf numFmtId="164" fontId="6" fillId="3" borderId="2" xfId="3" applyNumberFormat="1" applyFont="1" applyFill="1" applyBorder="1" applyAlignment="1">
      <alignment horizontal="center" vertical="center"/>
    </xf>
    <xf numFmtId="164" fontId="6" fillId="3" borderId="3" xfId="3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 readingOrder="1"/>
    </xf>
    <xf numFmtId="0" fontId="6" fillId="3" borderId="0" xfId="0" applyFont="1" applyFill="1" applyAlignment="1">
      <alignment vertical="center" wrapText="1" readingOrder="1"/>
    </xf>
    <xf numFmtId="43" fontId="6" fillId="3" borderId="0" xfId="1" applyFont="1" applyFill="1" applyBorder="1" applyAlignment="1">
      <alignment horizontal="center" vertical="center" readingOrder="1"/>
    </xf>
    <xf numFmtId="0" fontId="6" fillId="3" borderId="6" xfId="0" applyFont="1" applyFill="1" applyBorder="1" applyAlignment="1">
      <alignment vertical="center" readingOrder="1"/>
    </xf>
    <xf numFmtId="0" fontId="6" fillId="3" borderId="7" xfId="0" applyFont="1" applyFill="1" applyBorder="1" applyAlignment="1">
      <alignment horizontal="left" vertical="center" wrapText="1" readingOrder="1"/>
    </xf>
    <xf numFmtId="43" fontId="6" fillId="3" borderId="7" xfId="1" applyFont="1" applyFill="1" applyBorder="1" applyAlignment="1">
      <alignment horizontal="center" vertical="center" readingOrder="1"/>
    </xf>
    <xf numFmtId="43" fontId="6" fillId="3" borderId="2" xfId="1" applyFont="1" applyFill="1" applyBorder="1" applyAlignment="1">
      <alignment horizontal="right" vertical="center" readingOrder="1"/>
    </xf>
    <xf numFmtId="164" fontId="6" fillId="3" borderId="2" xfId="3" applyNumberFormat="1" applyFont="1" applyFill="1" applyBorder="1" applyAlignment="1">
      <alignment vertical="center"/>
    </xf>
    <xf numFmtId="164" fontId="6" fillId="3" borderId="3" xfId="3" applyNumberFormat="1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 readingOrder="1"/>
    </xf>
    <xf numFmtId="0" fontId="6" fillId="3" borderId="8" xfId="0" applyFont="1" applyFill="1" applyBorder="1" applyAlignment="1">
      <alignment vertical="center" wrapText="1" readingOrder="1"/>
    </xf>
    <xf numFmtId="0" fontId="6" fillId="3" borderId="9" xfId="0" applyFont="1" applyFill="1" applyBorder="1" applyAlignment="1">
      <alignment vertical="center" wrapText="1" readingOrder="1"/>
    </xf>
    <xf numFmtId="164" fontId="6" fillId="3" borderId="0" xfId="3" applyNumberFormat="1" applyFont="1" applyFill="1" applyBorder="1" applyAlignment="1">
      <alignment vertical="center"/>
    </xf>
    <xf numFmtId="164" fontId="6" fillId="3" borderId="4" xfId="3" applyNumberFormat="1" applyFont="1" applyFill="1" applyBorder="1" applyAlignment="1">
      <alignment vertical="center"/>
    </xf>
    <xf numFmtId="164" fontId="6" fillId="3" borderId="7" xfId="3" applyNumberFormat="1" applyFont="1" applyFill="1" applyBorder="1" applyAlignment="1">
      <alignment vertical="center"/>
    </xf>
    <xf numFmtId="164" fontId="6" fillId="3" borderId="10" xfId="3" applyNumberFormat="1" applyFont="1" applyFill="1" applyBorder="1" applyAlignment="1">
      <alignment vertical="center"/>
    </xf>
    <xf numFmtId="165" fontId="4" fillId="0" borderId="11" xfId="0" applyNumberFormat="1" applyFont="1" applyFill="1" applyBorder="1" applyAlignment="1">
      <alignment horizontal="right" vertical="center" wrapText="1" readingOrder="1"/>
    </xf>
    <xf numFmtId="0" fontId="2" fillId="0" borderId="11" xfId="0" applyFont="1" applyBorder="1" applyAlignment="1">
      <alignment horizontal="center" vertical="center" wrapText="1" readingOrder="1"/>
    </xf>
    <xf numFmtId="43" fontId="2" fillId="0" borderId="0" xfId="1" applyFont="1" applyFill="1" applyBorder="1" applyAlignment="1">
      <alignment horizontal="center" vertical="center" wrapText="1" readingOrder="1"/>
    </xf>
    <xf numFmtId="164" fontId="3" fillId="0" borderId="0" xfId="3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43" fontId="6" fillId="3" borderId="2" xfId="1" applyFont="1" applyFill="1" applyBorder="1" applyAlignment="1">
      <alignment horizontal="center" vertical="center" wrapText="1" readingOrder="1"/>
    </xf>
    <xf numFmtId="164" fontId="6" fillId="3" borderId="2" xfId="3" applyNumberFormat="1" applyFont="1" applyFill="1" applyBorder="1" applyAlignment="1">
      <alignment horizontal="center" vertical="center" wrapText="1"/>
    </xf>
    <xf numFmtId="164" fontId="6" fillId="3" borderId="3" xfId="3" applyNumberFormat="1" applyFont="1" applyFill="1" applyBorder="1" applyAlignment="1">
      <alignment horizontal="center" vertical="center" wrapText="1"/>
    </xf>
    <xf numFmtId="43" fontId="6" fillId="3" borderId="0" xfId="1" applyFont="1" applyFill="1" applyBorder="1" applyAlignment="1">
      <alignment horizontal="center" vertical="center" wrapText="1" readingOrder="1"/>
    </xf>
    <xf numFmtId="164" fontId="6" fillId="3" borderId="0" xfId="3" applyNumberFormat="1" applyFont="1" applyFill="1" applyBorder="1" applyAlignment="1">
      <alignment vertical="center" wrapText="1"/>
    </xf>
    <xf numFmtId="164" fontId="6" fillId="3" borderId="4" xfId="3" applyNumberFormat="1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 readingOrder="1"/>
    </xf>
    <xf numFmtId="43" fontId="6" fillId="3" borderId="7" xfId="1" applyFont="1" applyFill="1" applyBorder="1" applyAlignment="1">
      <alignment horizontal="center" vertical="center" wrapText="1" readingOrder="1"/>
    </xf>
    <xf numFmtId="164" fontId="6" fillId="3" borderId="7" xfId="3" applyNumberFormat="1" applyFont="1" applyFill="1" applyBorder="1" applyAlignment="1">
      <alignment vertical="center" wrapText="1"/>
    </xf>
    <xf numFmtId="164" fontId="6" fillId="3" borderId="10" xfId="3" applyNumberFormat="1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 readingOrder="1"/>
    </xf>
    <xf numFmtId="43" fontId="2" fillId="0" borderId="16" xfId="1" applyFont="1" applyFill="1" applyBorder="1" applyAlignment="1">
      <alignment horizontal="center" vertical="center" wrapText="1" readingOrder="1"/>
    </xf>
    <xf numFmtId="164" fontId="3" fillId="0" borderId="4" xfId="3" applyNumberFormat="1" applyFont="1" applyFill="1" applyBorder="1" applyAlignment="1">
      <alignment vertical="center" wrapText="1"/>
    </xf>
    <xf numFmtId="0" fontId="2" fillId="0" borderId="18" xfId="0" applyFont="1" applyBorder="1" applyAlignment="1">
      <alignment vertical="center" wrapText="1" readingOrder="1"/>
    </xf>
    <xf numFmtId="43" fontId="2" fillId="0" borderId="11" xfId="1" applyFont="1" applyFill="1" applyBorder="1" applyAlignment="1">
      <alignment horizontal="center" vertical="center" wrapText="1" readingOrder="1"/>
    </xf>
    <xf numFmtId="0" fontId="4" fillId="0" borderId="14" xfId="0" applyFont="1" applyBorder="1" applyAlignment="1">
      <alignment vertical="center" wrapText="1" readingOrder="1"/>
    </xf>
    <xf numFmtId="0" fontId="4" fillId="0" borderId="11" xfId="0" applyFont="1" applyBorder="1" applyAlignment="1">
      <alignment horizontal="left" vertical="center" wrapText="1" readingOrder="1"/>
    </xf>
    <xf numFmtId="43" fontId="4" fillId="0" borderId="11" xfId="1" applyFont="1" applyFill="1" applyBorder="1" applyAlignment="1">
      <alignment horizontal="right" vertical="center" wrapText="1" readingOrder="1"/>
    </xf>
    <xf numFmtId="0" fontId="2" fillId="0" borderId="23" xfId="0" applyFont="1" applyBorder="1" applyAlignment="1">
      <alignment vertical="center" wrapText="1" readingOrder="1"/>
    </xf>
    <xf numFmtId="43" fontId="2" fillId="0" borderId="11" xfId="1" applyFont="1" applyFill="1" applyBorder="1" applyAlignment="1">
      <alignment horizontal="right" vertical="center" wrapText="1" readingOrder="1"/>
    </xf>
    <xf numFmtId="164" fontId="5" fillId="0" borderId="0" xfId="3" applyNumberFormat="1" applyFont="1" applyFill="1" applyBorder="1" applyAlignment="1">
      <alignment vertical="center" wrapText="1"/>
    </xf>
    <xf numFmtId="164" fontId="5" fillId="0" borderId="4" xfId="3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 readingOrder="1"/>
    </xf>
    <xf numFmtId="41" fontId="2" fillId="0" borderId="22" xfId="2" applyFont="1" applyFill="1" applyBorder="1" applyAlignment="1">
      <alignment horizontal="right" vertical="center" wrapText="1" readingOrder="1"/>
    </xf>
    <xf numFmtId="43" fontId="4" fillId="0" borderId="20" xfId="1" applyFont="1" applyFill="1" applyBorder="1" applyAlignment="1">
      <alignment horizontal="right" vertical="center" wrapText="1" readingOrder="1"/>
    </xf>
    <xf numFmtId="43" fontId="7" fillId="2" borderId="20" xfId="1" applyFont="1" applyFill="1" applyBorder="1" applyAlignment="1">
      <alignment horizontal="right" vertical="center" wrapText="1" readingOrder="1"/>
    </xf>
    <xf numFmtId="43" fontId="6" fillId="3" borderId="2" xfId="1" applyFont="1" applyFill="1" applyBorder="1" applyAlignment="1">
      <alignment horizontal="right" vertical="center" wrapText="1" readingOrder="1"/>
    </xf>
    <xf numFmtId="164" fontId="6" fillId="3" borderId="2" xfId="3" applyNumberFormat="1" applyFont="1" applyFill="1" applyBorder="1" applyAlignment="1">
      <alignment vertical="center" wrapText="1"/>
    </xf>
    <xf numFmtId="164" fontId="6" fillId="3" borderId="3" xfId="3" applyNumberFormat="1" applyFont="1" applyFill="1" applyBorder="1" applyAlignment="1">
      <alignment vertical="center" wrapText="1"/>
    </xf>
    <xf numFmtId="43" fontId="2" fillId="0" borderId="16" xfId="1" applyFont="1" applyFill="1" applyBorder="1" applyAlignment="1">
      <alignment horizontal="right" vertical="center" wrapText="1" readingOrder="1"/>
    </xf>
    <xf numFmtId="0" fontId="2" fillId="0" borderId="14" xfId="0" applyFont="1" applyBorder="1" applyAlignment="1">
      <alignment vertical="center" wrapText="1" readingOrder="1"/>
    </xf>
    <xf numFmtId="0" fontId="5" fillId="0" borderId="14" xfId="0" applyFont="1" applyBorder="1" applyAlignment="1">
      <alignment vertical="center" wrapText="1" readingOrder="1"/>
    </xf>
    <xf numFmtId="0" fontId="4" fillId="0" borderId="19" xfId="0" applyFont="1" applyBorder="1" applyAlignment="1">
      <alignment vertical="center" wrapText="1" readingOrder="1"/>
    </xf>
    <xf numFmtId="0" fontId="4" fillId="0" borderId="20" xfId="0" applyFont="1" applyBorder="1" applyAlignment="1">
      <alignment horizontal="left" vertical="center" wrapText="1" readingOrder="1"/>
    </xf>
    <xf numFmtId="0" fontId="2" fillId="2" borderId="15" xfId="0" applyFont="1" applyFill="1" applyBorder="1" applyAlignment="1">
      <alignment vertical="center" wrapText="1" readingOrder="1"/>
    </xf>
    <xf numFmtId="41" fontId="2" fillId="0" borderId="21" xfId="2" applyFont="1" applyFill="1" applyBorder="1" applyAlignment="1">
      <alignment horizontal="right" vertical="center" wrapText="1" readingOrder="1"/>
    </xf>
    <xf numFmtId="43" fontId="2" fillId="2" borderId="16" xfId="1" applyFont="1" applyFill="1" applyBorder="1" applyAlignment="1">
      <alignment horizontal="right" vertical="center" wrapText="1" readingOrder="1"/>
    </xf>
    <xf numFmtId="43" fontId="2" fillId="0" borderId="20" xfId="1" applyFont="1" applyFill="1" applyBorder="1" applyAlignment="1">
      <alignment horizontal="right" vertical="center" wrapText="1" readingOrder="1"/>
    </xf>
    <xf numFmtId="0" fontId="4" fillId="0" borderId="15" xfId="0" applyFont="1" applyBorder="1" applyAlignment="1">
      <alignment vertical="center" wrapText="1" readingOrder="1"/>
    </xf>
    <xf numFmtId="0" fontId="4" fillId="0" borderId="16" xfId="0" applyFont="1" applyBorder="1" applyAlignment="1">
      <alignment horizontal="left" vertical="center" wrapText="1" readingOrder="1"/>
    </xf>
    <xf numFmtId="43" fontId="4" fillId="0" borderId="16" xfId="1" applyFont="1" applyFill="1" applyBorder="1" applyAlignment="1">
      <alignment horizontal="right" vertical="center" wrapText="1" readingOrder="1"/>
    </xf>
    <xf numFmtId="43" fontId="3" fillId="0" borderId="0" xfId="1" applyFont="1" applyFill="1" applyBorder="1" applyAlignment="1">
      <alignment vertical="center" wrapText="1"/>
    </xf>
    <xf numFmtId="41" fontId="0" fillId="0" borderId="0" xfId="0" applyNumberFormat="1"/>
    <xf numFmtId="165" fontId="9" fillId="0" borderId="11" xfId="0" applyNumberFormat="1" applyFont="1" applyFill="1" applyBorder="1" applyAlignment="1">
      <alignment horizontal="right" vertical="center" wrapText="1" readingOrder="1"/>
    </xf>
    <xf numFmtId="0" fontId="6" fillId="3" borderId="5" xfId="0" applyFont="1" applyFill="1" applyBorder="1" applyAlignment="1">
      <alignment horizontal="left" vertical="center" wrapText="1" readingOrder="1"/>
    </xf>
    <xf numFmtId="0" fontId="6" fillId="3" borderId="2" xfId="0" applyFont="1" applyFill="1" applyBorder="1" applyAlignment="1">
      <alignment horizontal="left" vertical="center" wrapText="1" readingOrder="1"/>
    </xf>
    <xf numFmtId="0" fontId="2" fillId="0" borderId="25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8" fillId="4" borderId="25" xfId="0" applyFont="1" applyFill="1" applyBorder="1" applyAlignment="1">
      <alignment horizontal="center" vertical="center" wrapText="1" readingOrder="1"/>
    </xf>
    <xf numFmtId="0" fontId="8" fillId="4" borderId="0" xfId="0" applyFont="1" applyFill="1" applyAlignment="1">
      <alignment horizontal="center" vertical="center" wrapText="1" readingOrder="1"/>
    </xf>
    <xf numFmtId="43" fontId="0" fillId="0" borderId="0" xfId="0" applyNumberFormat="1"/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1"/>
  <sheetViews>
    <sheetView showGridLines="0" workbookViewId="0">
      <selection activeCell="O69" sqref="O69"/>
    </sheetView>
  </sheetViews>
  <sheetFormatPr baseColWidth="10" defaultRowHeight="12.75" x14ac:dyDescent="0.25"/>
  <cols>
    <col min="1" max="1" width="32.7109375" style="12" customWidth="1"/>
    <col min="2" max="2" width="28.5703125" style="12" customWidth="1"/>
    <col min="3" max="4" width="17" style="43" bestFit="1" customWidth="1"/>
    <col min="5" max="5" width="15.85546875" style="43" bestFit="1" customWidth="1"/>
    <col min="6" max="8" width="17" style="43" bestFit="1" customWidth="1"/>
    <col min="9" max="9" width="18.28515625" style="43" customWidth="1"/>
    <col min="10" max="13" width="17" style="43" bestFit="1" customWidth="1"/>
    <col min="14" max="14" width="8.28515625" style="23" bestFit="1" customWidth="1"/>
    <col min="15" max="15" width="7.42578125" style="23" bestFit="1" customWidth="1"/>
    <col min="16" max="16384" width="11.42578125" style="12"/>
  </cols>
  <sheetData>
    <row r="1" spans="1:15" x14ac:dyDescent="0.25">
      <c r="A1" s="1" t="s">
        <v>0</v>
      </c>
      <c r="B1" s="1">
        <v>2025</v>
      </c>
      <c r="C1" s="27" t="s">
        <v>1</v>
      </c>
      <c r="D1" s="27" t="s">
        <v>1</v>
      </c>
      <c r="E1" s="27" t="s">
        <v>1</v>
      </c>
      <c r="F1" s="27" t="s">
        <v>1</v>
      </c>
      <c r="G1" s="27" t="s">
        <v>1</v>
      </c>
      <c r="H1" s="27" t="s">
        <v>1</v>
      </c>
      <c r="I1" s="27" t="s">
        <v>1</v>
      </c>
      <c r="J1" s="27" t="s">
        <v>1</v>
      </c>
      <c r="K1" s="27" t="s">
        <v>1</v>
      </c>
      <c r="L1" s="27" t="s">
        <v>1</v>
      </c>
      <c r="M1" s="27" t="s">
        <v>1</v>
      </c>
    </row>
    <row r="2" spans="1:15" x14ac:dyDescent="0.25">
      <c r="A2" s="1" t="s">
        <v>2</v>
      </c>
      <c r="B2" s="1" t="s">
        <v>3</v>
      </c>
      <c r="C2" s="27" t="s">
        <v>1</v>
      </c>
      <c r="D2" s="27" t="s">
        <v>1</v>
      </c>
      <c r="E2" s="27" t="s">
        <v>1</v>
      </c>
      <c r="F2" s="27" t="s">
        <v>1</v>
      </c>
      <c r="G2" s="27" t="s">
        <v>1</v>
      </c>
      <c r="H2" s="27" t="s">
        <v>1</v>
      </c>
      <c r="I2" s="27" t="s">
        <v>1</v>
      </c>
      <c r="J2" s="27" t="s">
        <v>1</v>
      </c>
      <c r="K2" s="27" t="s">
        <v>1</v>
      </c>
      <c r="L2" s="27" t="s">
        <v>1</v>
      </c>
      <c r="M2" s="27" t="s">
        <v>1</v>
      </c>
    </row>
    <row r="3" spans="1:15" x14ac:dyDescent="0.25">
      <c r="A3" s="1" t="s">
        <v>4</v>
      </c>
      <c r="B3" s="58" t="s">
        <v>170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</row>
    <row r="4" spans="1:15" x14ac:dyDescent="0.25">
      <c r="A4" s="120" t="s">
        <v>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 x14ac:dyDescent="0.25">
      <c r="A5" s="120" t="s">
        <v>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5" ht="23.25" customHeight="1" thickBot="1" x14ac:dyDescent="0.3">
      <c r="A6" s="122" t="s">
        <v>181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</row>
    <row r="7" spans="1:15" ht="28.5" customHeight="1" thickTop="1" thickBot="1" x14ac:dyDescent="0.3">
      <c r="A7" s="44" t="s">
        <v>7</v>
      </c>
      <c r="B7" s="45" t="s">
        <v>8</v>
      </c>
      <c r="C7" s="46" t="s">
        <v>9</v>
      </c>
      <c r="D7" s="46" t="s">
        <v>10</v>
      </c>
      <c r="E7" s="46" t="s">
        <v>11</v>
      </c>
      <c r="F7" s="46" t="s">
        <v>12</v>
      </c>
      <c r="G7" s="46" t="s">
        <v>13</v>
      </c>
      <c r="H7" s="46" t="s">
        <v>14</v>
      </c>
      <c r="I7" s="46" t="s">
        <v>15</v>
      </c>
      <c r="J7" s="46" t="s">
        <v>16</v>
      </c>
      <c r="K7" s="46" t="s">
        <v>17</v>
      </c>
      <c r="L7" s="46" t="s">
        <v>18</v>
      </c>
      <c r="M7" s="46" t="s">
        <v>19</v>
      </c>
      <c r="N7" s="47" t="s">
        <v>171</v>
      </c>
      <c r="O7" s="48" t="s">
        <v>172</v>
      </c>
    </row>
    <row r="8" spans="1:15" ht="20.25" customHeight="1" thickTop="1" x14ac:dyDescent="0.25">
      <c r="A8" s="59" t="s">
        <v>178</v>
      </c>
      <c r="B8" s="60" t="s">
        <v>20</v>
      </c>
      <c r="C8" s="51">
        <f t="shared" ref="C8:M8" si="0">+C9+C38+C68+C73</f>
        <v>51345160000</v>
      </c>
      <c r="D8" s="51">
        <f t="shared" si="0"/>
        <v>0</v>
      </c>
      <c r="E8" s="51">
        <f t="shared" si="0"/>
        <v>0</v>
      </c>
      <c r="F8" s="51">
        <f t="shared" si="0"/>
        <v>51344820000</v>
      </c>
      <c r="G8" s="51">
        <f t="shared" si="0"/>
        <v>11234371000</v>
      </c>
      <c r="H8" s="51">
        <f t="shared" si="0"/>
        <v>32130501044.309998</v>
      </c>
      <c r="I8" s="51">
        <f t="shared" si="0"/>
        <v>7979947955.6900005</v>
      </c>
      <c r="J8" s="51">
        <f t="shared" si="0"/>
        <v>8877140749.7099991</v>
      </c>
      <c r="K8" s="51">
        <f t="shared" si="0"/>
        <v>1673718036.0599999</v>
      </c>
      <c r="L8" s="51">
        <f t="shared" si="0"/>
        <v>1673718036.0599999</v>
      </c>
      <c r="M8" s="51">
        <f t="shared" si="0"/>
        <v>1673705636.0599999</v>
      </c>
      <c r="N8" s="61">
        <f>+J8/F8</f>
        <v>0.17289262577432346</v>
      </c>
      <c r="O8" s="62">
        <f>+K8/F8</f>
        <v>3.259760256360817E-2</v>
      </c>
    </row>
    <row r="9" spans="1:15" ht="22.5" customHeight="1" x14ac:dyDescent="0.25">
      <c r="A9" s="49" t="s">
        <v>179</v>
      </c>
      <c r="B9" s="50" t="s">
        <v>180</v>
      </c>
      <c r="C9" s="51">
        <f>+C10</f>
        <v>24480522000</v>
      </c>
      <c r="D9" s="51">
        <f t="shared" ref="D9:M9" si="1">+D10</f>
        <v>0</v>
      </c>
      <c r="E9" s="51">
        <f t="shared" si="1"/>
        <v>0</v>
      </c>
      <c r="F9" s="51">
        <f t="shared" si="1"/>
        <v>24480522000</v>
      </c>
      <c r="G9" s="51">
        <f t="shared" si="1"/>
        <v>1234371000</v>
      </c>
      <c r="H9" s="51">
        <f t="shared" si="1"/>
        <v>23246151000</v>
      </c>
      <c r="I9" s="51">
        <f t="shared" si="1"/>
        <v>0</v>
      </c>
      <c r="J9" s="51">
        <f t="shared" si="1"/>
        <v>1380312676</v>
      </c>
      <c r="K9" s="51">
        <f t="shared" si="1"/>
        <v>1336518581</v>
      </c>
      <c r="L9" s="51">
        <f t="shared" si="1"/>
        <v>1336518581</v>
      </c>
      <c r="M9" s="51">
        <f t="shared" si="1"/>
        <v>1336518581</v>
      </c>
      <c r="N9" s="61">
        <f t="shared" ref="N9:N72" si="2">+J9/F9</f>
        <v>5.6384119423597258E-2</v>
      </c>
      <c r="O9" s="62">
        <f t="shared" ref="O9:O72" si="3">+K9/F9</f>
        <v>5.4595183101079296E-2</v>
      </c>
    </row>
    <row r="10" spans="1:15" ht="26.25" thickBot="1" x14ac:dyDescent="0.3">
      <c r="A10" s="52" t="s">
        <v>21</v>
      </c>
      <c r="B10" s="53" t="s">
        <v>22</v>
      </c>
      <c r="C10" s="54">
        <f>+C11+C21+C31+C37</f>
        <v>24480522000</v>
      </c>
      <c r="D10" s="54">
        <f t="shared" ref="D10:M10" si="4">+D11+D21+D31+D37</f>
        <v>0</v>
      </c>
      <c r="E10" s="54">
        <f t="shared" si="4"/>
        <v>0</v>
      </c>
      <c r="F10" s="54">
        <f t="shared" si="4"/>
        <v>24480522000</v>
      </c>
      <c r="G10" s="54">
        <f t="shared" si="4"/>
        <v>1234371000</v>
      </c>
      <c r="H10" s="54">
        <f t="shared" si="4"/>
        <v>23246151000</v>
      </c>
      <c r="I10" s="54">
        <f t="shared" si="4"/>
        <v>0</v>
      </c>
      <c r="J10" s="54">
        <f t="shared" si="4"/>
        <v>1380312676</v>
      </c>
      <c r="K10" s="54">
        <f t="shared" si="4"/>
        <v>1336518581</v>
      </c>
      <c r="L10" s="54">
        <f t="shared" si="4"/>
        <v>1336518581</v>
      </c>
      <c r="M10" s="54">
        <f t="shared" si="4"/>
        <v>1336518581</v>
      </c>
      <c r="N10" s="63">
        <f t="shared" si="2"/>
        <v>5.6384119423597258E-2</v>
      </c>
      <c r="O10" s="64">
        <f t="shared" si="3"/>
        <v>5.4595183101079296E-2</v>
      </c>
    </row>
    <row r="11" spans="1:15" ht="21.75" customHeight="1" thickTop="1" x14ac:dyDescent="0.25">
      <c r="A11" s="13" t="s">
        <v>23</v>
      </c>
      <c r="B11" s="3" t="s">
        <v>24</v>
      </c>
      <c r="C11" s="35">
        <f>+C12</f>
        <v>16329671000</v>
      </c>
      <c r="D11" s="35">
        <f t="shared" ref="D11:M11" si="5">+D12</f>
        <v>0</v>
      </c>
      <c r="E11" s="35">
        <f t="shared" si="5"/>
        <v>0</v>
      </c>
      <c r="F11" s="35">
        <f t="shared" si="5"/>
        <v>16329671000</v>
      </c>
      <c r="G11" s="35">
        <f t="shared" si="5"/>
        <v>0</v>
      </c>
      <c r="H11" s="35">
        <f t="shared" si="5"/>
        <v>16329671000</v>
      </c>
      <c r="I11" s="35">
        <f t="shared" si="5"/>
        <v>0</v>
      </c>
      <c r="J11" s="35">
        <f t="shared" si="5"/>
        <v>902546895</v>
      </c>
      <c r="K11" s="35">
        <f t="shared" si="5"/>
        <v>902546895</v>
      </c>
      <c r="L11" s="35">
        <f t="shared" si="5"/>
        <v>902546895</v>
      </c>
      <c r="M11" s="35">
        <f t="shared" si="5"/>
        <v>902546895</v>
      </c>
      <c r="N11" s="23">
        <f t="shared" si="2"/>
        <v>5.5270366132912294E-2</v>
      </c>
      <c r="O11" s="26">
        <f t="shared" si="3"/>
        <v>5.5270366132912294E-2</v>
      </c>
    </row>
    <row r="12" spans="1:15" ht="21.75" customHeight="1" x14ac:dyDescent="0.25">
      <c r="A12" s="14" t="s">
        <v>25</v>
      </c>
      <c r="B12" s="4" t="s">
        <v>26</v>
      </c>
      <c r="C12" s="36">
        <f>SUM(C13:C20)</f>
        <v>16329671000</v>
      </c>
      <c r="D12" s="36">
        <f t="shared" ref="D12:M12" si="6">SUM(D13:D20)</f>
        <v>0</v>
      </c>
      <c r="E12" s="36">
        <f t="shared" si="6"/>
        <v>0</v>
      </c>
      <c r="F12" s="36">
        <f t="shared" si="6"/>
        <v>16329671000</v>
      </c>
      <c r="G12" s="36">
        <f t="shared" si="6"/>
        <v>0</v>
      </c>
      <c r="H12" s="36">
        <f t="shared" si="6"/>
        <v>16329671000</v>
      </c>
      <c r="I12" s="36">
        <f t="shared" si="6"/>
        <v>0</v>
      </c>
      <c r="J12" s="36">
        <f t="shared" si="6"/>
        <v>902546895</v>
      </c>
      <c r="K12" s="36">
        <f t="shared" si="6"/>
        <v>902546895</v>
      </c>
      <c r="L12" s="36">
        <f t="shared" si="6"/>
        <v>902546895</v>
      </c>
      <c r="M12" s="36">
        <f t="shared" si="6"/>
        <v>902546895</v>
      </c>
      <c r="N12" s="23">
        <f t="shared" si="2"/>
        <v>5.5270366132912294E-2</v>
      </c>
      <c r="O12" s="26">
        <f t="shared" si="3"/>
        <v>5.5270366132912294E-2</v>
      </c>
    </row>
    <row r="13" spans="1:15" x14ac:dyDescent="0.25">
      <c r="A13" s="15" t="s">
        <v>27</v>
      </c>
      <c r="B13" s="2" t="s">
        <v>28</v>
      </c>
      <c r="C13" s="28">
        <v>12422135022</v>
      </c>
      <c r="D13" s="28">
        <v>0</v>
      </c>
      <c r="E13" s="28">
        <v>0</v>
      </c>
      <c r="F13" s="28">
        <f>+C13+D13-E13</f>
        <v>12422135022</v>
      </c>
      <c r="G13" s="28">
        <v>0</v>
      </c>
      <c r="H13" s="28">
        <v>12422135022</v>
      </c>
      <c r="I13" s="28">
        <f>+F13-H13</f>
        <v>0</v>
      </c>
      <c r="J13" s="28">
        <v>756503817</v>
      </c>
      <c r="K13" s="28">
        <v>756503817</v>
      </c>
      <c r="L13" s="28">
        <v>756503817</v>
      </c>
      <c r="M13" s="28">
        <v>756503817</v>
      </c>
      <c r="N13" s="23">
        <f>+J13/F13</f>
        <v>6.0899661423757467E-2</v>
      </c>
      <c r="O13" s="26">
        <f>+K13/F13</f>
        <v>6.0899661423757467E-2</v>
      </c>
    </row>
    <row r="14" spans="1:15" x14ac:dyDescent="0.25">
      <c r="A14" s="15" t="s">
        <v>29</v>
      </c>
      <c r="B14" s="2" t="s">
        <v>30</v>
      </c>
      <c r="C14" s="28">
        <v>732062860</v>
      </c>
      <c r="D14" s="28">
        <v>0</v>
      </c>
      <c r="E14" s="28">
        <v>0</v>
      </c>
      <c r="F14" s="28">
        <f t="shared" ref="F14:F20" si="7">+C14+D14-E14</f>
        <v>732062860</v>
      </c>
      <c r="G14" s="28">
        <v>0</v>
      </c>
      <c r="H14" s="28">
        <v>732062860</v>
      </c>
      <c r="I14" s="28">
        <f t="shared" ref="I14:I20" si="8">+F14-H14</f>
        <v>0</v>
      </c>
      <c r="J14" s="28">
        <v>47087243</v>
      </c>
      <c r="K14" s="28">
        <v>47087243</v>
      </c>
      <c r="L14" s="28">
        <v>47087243</v>
      </c>
      <c r="M14" s="28">
        <v>47087243</v>
      </c>
      <c r="N14" s="23">
        <f t="shared" si="2"/>
        <v>6.43213111507938E-2</v>
      </c>
      <c r="O14" s="26">
        <f t="shared" si="3"/>
        <v>6.43213111507938E-2</v>
      </c>
    </row>
    <row r="15" spans="1:15" x14ac:dyDescent="0.25">
      <c r="A15" s="15" t="s">
        <v>31</v>
      </c>
      <c r="B15" s="2" t="s">
        <v>32</v>
      </c>
      <c r="C15" s="28">
        <v>21963224</v>
      </c>
      <c r="D15" s="28">
        <v>0</v>
      </c>
      <c r="E15" s="28">
        <v>0</v>
      </c>
      <c r="F15" s="28">
        <f t="shared" si="7"/>
        <v>21963224</v>
      </c>
      <c r="G15" s="28">
        <v>0</v>
      </c>
      <c r="H15" s="28">
        <v>21963224</v>
      </c>
      <c r="I15" s="28">
        <f t="shared" si="8"/>
        <v>0</v>
      </c>
      <c r="J15" s="28">
        <v>1627260</v>
      </c>
      <c r="K15" s="28">
        <v>1627260</v>
      </c>
      <c r="L15" s="28">
        <v>1627260</v>
      </c>
      <c r="M15" s="28">
        <v>1627260</v>
      </c>
      <c r="N15" s="23">
        <f t="shared" si="2"/>
        <v>7.4090215534841339E-2</v>
      </c>
      <c r="O15" s="26">
        <f t="shared" si="3"/>
        <v>7.4090215534841339E-2</v>
      </c>
    </row>
    <row r="16" spans="1:15" x14ac:dyDescent="0.25">
      <c r="A16" s="15" t="s">
        <v>33</v>
      </c>
      <c r="B16" s="2" t="s">
        <v>34</v>
      </c>
      <c r="C16" s="28">
        <v>634664758</v>
      </c>
      <c r="D16" s="28">
        <v>0</v>
      </c>
      <c r="E16" s="28">
        <v>0</v>
      </c>
      <c r="F16" s="28">
        <f t="shared" si="7"/>
        <v>634664758</v>
      </c>
      <c r="G16" s="28">
        <v>0</v>
      </c>
      <c r="H16" s="28">
        <v>634664758</v>
      </c>
      <c r="I16" s="28">
        <f t="shared" si="8"/>
        <v>0</v>
      </c>
      <c r="J16" s="28">
        <v>0</v>
      </c>
      <c r="K16" s="28">
        <v>0</v>
      </c>
      <c r="L16" s="28">
        <v>0</v>
      </c>
      <c r="M16" s="28">
        <v>0</v>
      </c>
      <c r="N16" s="23">
        <f t="shared" si="2"/>
        <v>0</v>
      </c>
      <c r="O16" s="26">
        <f t="shared" si="3"/>
        <v>0</v>
      </c>
    </row>
    <row r="17" spans="1:15" x14ac:dyDescent="0.25">
      <c r="A17" s="15" t="s">
        <v>35</v>
      </c>
      <c r="B17" s="2" t="s">
        <v>36</v>
      </c>
      <c r="C17" s="28">
        <v>423760126</v>
      </c>
      <c r="D17" s="28">
        <v>0</v>
      </c>
      <c r="E17" s="28">
        <v>0</v>
      </c>
      <c r="F17" s="28">
        <f t="shared" si="7"/>
        <v>423760126</v>
      </c>
      <c r="G17" s="28">
        <v>0</v>
      </c>
      <c r="H17" s="28">
        <v>423760126</v>
      </c>
      <c r="I17" s="28">
        <f t="shared" si="8"/>
        <v>0</v>
      </c>
      <c r="J17" s="28">
        <v>88561224</v>
      </c>
      <c r="K17" s="28">
        <v>88561224</v>
      </c>
      <c r="L17" s="28">
        <v>88561224</v>
      </c>
      <c r="M17" s="28">
        <v>88561224</v>
      </c>
      <c r="N17" s="23">
        <f t="shared" si="2"/>
        <v>0.20898904490131287</v>
      </c>
      <c r="O17" s="26">
        <f t="shared" si="3"/>
        <v>0.20898904490131287</v>
      </c>
    </row>
    <row r="18" spans="1:15" x14ac:dyDescent="0.25">
      <c r="A18" s="15" t="s">
        <v>37</v>
      </c>
      <c r="B18" s="2" t="s">
        <v>38</v>
      </c>
      <c r="C18" s="28">
        <v>75349028</v>
      </c>
      <c r="D18" s="28">
        <v>0</v>
      </c>
      <c r="E18" s="28">
        <v>0</v>
      </c>
      <c r="F18" s="28">
        <f t="shared" si="7"/>
        <v>75349028</v>
      </c>
      <c r="G18" s="28">
        <v>0</v>
      </c>
      <c r="H18" s="28">
        <v>75349028</v>
      </c>
      <c r="I18" s="28">
        <f t="shared" si="8"/>
        <v>0</v>
      </c>
      <c r="J18" s="28">
        <v>2342651</v>
      </c>
      <c r="K18" s="28">
        <v>2342651</v>
      </c>
      <c r="L18" s="28">
        <v>2342651</v>
      </c>
      <c r="M18" s="28">
        <v>2342651</v>
      </c>
      <c r="N18" s="23">
        <f t="shared" si="2"/>
        <v>3.1090659855625476E-2</v>
      </c>
      <c r="O18" s="26">
        <f t="shared" si="3"/>
        <v>3.1090659855625476E-2</v>
      </c>
    </row>
    <row r="19" spans="1:15" x14ac:dyDescent="0.25">
      <c r="A19" s="15" t="s">
        <v>39</v>
      </c>
      <c r="B19" s="2" t="s">
        <v>40</v>
      </c>
      <c r="C19" s="28">
        <v>1309052686</v>
      </c>
      <c r="D19" s="28">
        <v>0</v>
      </c>
      <c r="E19" s="28">
        <v>0</v>
      </c>
      <c r="F19" s="28">
        <f t="shared" si="7"/>
        <v>1309052686</v>
      </c>
      <c r="G19" s="28">
        <v>0</v>
      </c>
      <c r="H19" s="28">
        <v>1309052686</v>
      </c>
      <c r="I19" s="28">
        <f t="shared" si="8"/>
        <v>0</v>
      </c>
      <c r="J19" s="28">
        <v>0</v>
      </c>
      <c r="K19" s="28">
        <v>0</v>
      </c>
      <c r="L19" s="28">
        <v>0</v>
      </c>
      <c r="M19" s="28">
        <v>0</v>
      </c>
      <c r="N19" s="23">
        <f t="shared" si="2"/>
        <v>0</v>
      </c>
      <c r="O19" s="26">
        <f t="shared" si="3"/>
        <v>0</v>
      </c>
    </row>
    <row r="20" spans="1:15" x14ac:dyDescent="0.25">
      <c r="A20" s="15" t="s">
        <v>41</v>
      </c>
      <c r="B20" s="2" t="s">
        <v>42</v>
      </c>
      <c r="C20" s="28">
        <v>710683296</v>
      </c>
      <c r="D20" s="28">
        <v>0</v>
      </c>
      <c r="E20" s="28">
        <v>0</v>
      </c>
      <c r="F20" s="28">
        <f t="shared" si="7"/>
        <v>710683296</v>
      </c>
      <c r="G20" s="28">
        <v>0</v>
      </c>
      <c r="H20" s="28">
        <v>710683296</v>
      </c>
      <c r="I20" s="28">
        <f t="shared" si="8"/>
        <v>0</v>
      </c>
      <c r="J20" s="28">
        <v>6424700</v>
      </c>
      <c r="K20" s="28">
        <v>6424700</v>
      </c>
      <c r="L20" s="28">
        <v>6424700</v>
      </c>
      <c r="M20" s="28">
        <v>6424700</v>
      </c>
      <c r="N20" s="23">
        <f t="shared" si="2"/>
        <v>9.0401730787267581E-3</v>
      </c>
      <c r="O20" s="26">
        <f t="shared" si="3"/>
        <v>9.0401730787267581E-3</v>
      </c>
    </row>
    <row r="21" spans="1:15" s="40" customFormat="1" ht="25.5" x14ac:dyDescent="0.25">
      <c r="A21" s="38" t="s">
        <v>43</v>
      </c>
      <c r="B21" s="39" t="s">
        <v>44</v>
      </c>
      <c r="C21" s="29">
        <f>SUM(C22:C30)</f>
        <v>5887913000</v>
      </c>
      <c r="D21" s="29">
        <f t="shared" ref="D21:M21" si="9">SUM(D22:D30)</f>
        <v>0</v>
      </c>
      <c r="E21" s="29">
        <f t="shared" si="9"/>
        <v>0</v>
      </c>
      <c r="F21" s="29">
        <f t="shared" si="9"/>
        <v>5887913000</v>
      </c>
      <c r="G21" s="29">
        <f t="shared" si="9"/>
        <v>0</v>
      </c>
      <c r="H21" s="29">
        <f t="shared" si="9"/>
        <v>5887913000</v>
      </c>
      <c r="I21" s="29">
        <f t="shared" si="9"/>
        <v>0</v>
      </c>
      <c r="J21" s="29">
        <f t="shared" si="9"/>
        <v>430376695</v>
      </c>
      <c r="K21" s="29">
        <f t="shared" si="9"/>
        <v>386582600</v>
      </c>
      <c r="L21" s="29">
        <f t="shared" si="9"/>
        <v>386582600</v>
      </c>
      <c r="M21" s="29">
        <f t="shared" si="9"/>
        <v>386582600</v>
      </c>
      <c r="N21" s="24">
        <f t="shared" si="2"/>
        <v>7.3094948074130847E-2</v>
      </c>
      <c r="O21" s="25">
        <f t="shared" si="3"/>
        <v>6.5656982363700003E-2</v>
      </c>
    </row>
    <row r="22" spans="1:15" x14ac:dyDescent="0.25">
      <c r="A22" s="15" t="s">
        <v>45</v>
      </c>
      <c r="B22" s="2" t="s">
        <v>46</v>
      </c>
      <c r="C22" s="28">
        <v>1783978358</v>
      </c>
      <c r="D22" s="28">
        <v>0</v>
      </c>
      <c r="E22" s="28">
        <v>0</v>
      </c>
      <c r="F22" s="28">
        <f>+C22+D22-E22</f>
        <v>1783978358</v>
      </c>
      <c r="G22" s="28">
        <v>0</v>
      </c>
      <c r="H22" s="65">
        <v>1783978358</v>
      </c>
      <c r="I22" s="28">
        <f t="shared" ref="I22:I36" si="10">+F22-H22</f>
        <v>0</v>
      </c>
      <c r="J22" s="65">
        <v>134596100</v>
      </c>
      <c r="K22" s="65">
        <v>134596100</v>
      </c>
      <c r="L22" s="65">
        <v>134596100</v>
      </c>
      <c r="M22" s="65">
        <v>134596100</v>
      </c>
      <c r="N22" s="23">
        <f t="shared" si="2"/>
        <v>7.5447159656630763E-2</v>
      </c>
      <c r="O22" s="26">
        <f t="shared" si="3"/>
        <v>7.5447159656630763E-2</v>
      </c>
    </row>
    <row r="23" spans="1:15" x14ac:dyDescent="0.25">
      <c r="A23" s="15" t="s">
        <v>47</v>
      </c>
      <c r="B23" s="2" t="s">
        <v>48</v>
      </c>
      <c r="C23" s="28">
        <v>1268913749</v>
      </c>
      <c r="D23" s="28">
        <v>0</v>
      </c>
      <c r="E23" s="28">
        <v>0</v>
      </c>
      <c r="F23" s="28">
        <f t="shared" ref="F23:F30" si="11">+C23+D23-E23</f>
        <v>1268913749</v>
      </c>
      <c r="G23" s="28">
        <v>0</v>
      </c>
      <c r="H23" s="65">
        <v>1268913749</v>
      </c>
      <c r="I23" s="28">
        <f t="shared" si="10"/>
        <v>0</v>
      </c>
      <c r="J23" s="65">
        <v>95650500</v>
      </c>
      <c r="K23" s="65">
        <v>95650500</v>
      </c>
      <c r="L23" s="65">
        <v>95650500</v>
      </c>
      <c r="M23" s="65">
        <v>95650500</v>
      </c>
      <c r="N23" s="23">
        <f t="shared" si="2"/>
        <v>7.5379827884582251E-2</v>
      </c>
      <c r="O23" s="26">
        <f t="shared" si="3"/>
        <v>7.5379827884582251E-2</v>
      </c>
    </row>
    <row r="24" spans="1:15" x14ac:dyDescent="0.25">
      <c r="A24" s="15" t="s">
        <v>49</v>
      </c>
      <c r="B24" s="2" t="s">
        <v>50</v>
      </c>
      <c r="C24" s="28">
        <v>1438369991</v>
      </c>
      <c r="D24" s="28">
        <v>0</v>
      </c>
      <c r="E24" s="28">
        <v>0</v>
      </c>
      <c r="F24" s="28">
        <f t="shared" si="11"/>
        <v>1438369991</v>
      </c>
      <c r="G24" s="28">
        <v>0</v>
      </c>
      <c r="H24" s="65">
        <v>1438369991</v>
      </c>
      <c r="I24" s="28">
        <f t="shared" si="10"/>
        <v>0</v>
      </c>
      <c r="J24" s="65">
        <v>95339095</v>
      </c>
      <c r="K24" s="65">
        <v>51545000</v>
      </c>
      <c r="L24" s="65">
        <v>51545000</v>
      </c>
      <c r="M24" s="65">
        <v>51545000</v>
      </c>
      <c r="N24" s="23">
        <f t="shared" si="2"/>
        <v>6.628273364749307E-2</v>
      </c>
      <c r="O24" s="26">
        <f t="shared" si="3"/>
        <v>3.5835703137941786E-2</v>
      </c>
    </row>
    <row r="25" spans="1:15" x14ac:dyDescent="0.25">
      <c r="A25" s="15" t="s">
        <v>51</v>
      </c>
      <c r="B25" s="2" t="s">
        <v>52</v>
      </c>
      <c r="C25" s="28">
        <v>585984556</v>
      </c>
      <c r="D25" s="28">
        <v>0</v>
      </c>
      <c r="E25" s="28">
        <v>0</v>
      </c>
      <c r="F25" s="28">
        <f t="shared" si="11"/>
        <v>585984556</v>
      </c>
      <c r="G25" s="28">
        <v>0</v>
      </c>
      <c r="H25" s="65">
        <v>585984556</v>
      </c>
      <c r="I25" s="28">
        <f t="shared" si="10"/>
        <v>0</v>
      </c>
      <c r="J25" s="65">
        <v>44249000</v>
      </c>
      <c r="K25" s="65">
        <v>44249000</v>
      </c>
      <c r="L25" s="65">
        <v>44249000</v>
      </c>
      <c r="M25" s="65">
        <v>44249000</v>
      </c>
      <c r="N25" s="23">
        <f t="shared" si="2"/>
        <v>7.5512229028780076E-2</v>
      </c>
      <c r="O25" s="26">
        <f t="shared" si="3"/>
        <v>7.5512229028780076E-2</v>
      </c>
    </row>
    <row r="26" spans="1:15" x14ac:dyDescent="0.25">
      <c r="A26" s="15" t="s">
        <v>53</v>
      </c>
      <c r="B26" s="2" t="s">
        <v>54</v>
      </c>
      <c r="C26" s="28">
        <v>77926468</v>
      </c>
      <c r="D26" s="28">
        <v>0</v>
      </c>
      <c r="E26" s="28">
        <v>0</v>
      </c>
      <c r="F26" s="28">
        <f t="shared" si="11"/>
        <v>77926468</v>
      </c>
      <c r="G26" s="28">
        <v>0</v>
      </c>
      <c r="H26" s="65">
        <v>77926468</v>
      </c>
      <c r="I26" s="28">
        <f t="shared" si="10"/>
        <v>0</v>
      </c>
      <c r="J26" s="65">
        <v>5205700</v>
      </c>
      <c r="K26" s="65">
        <v>5205700</v>
      </c>
      <c r="L26" s="65">
        <v>5205700</v>
      </c>
      <c r="M26" s="65">
        <v>5205700</v>
      </c>
      <c r="N26" s="23">
        <f t="shared" si="2"/>
        <v>6.6802719712639874E-2</v>
      </c>
      <c r="O26" s="26">
        <f t="shared" si="3"/>
        <v>6.6802719712639874E-2</v>
      </c>
    </row>
    <row r="27" spans="1:15" x14ac:dyDescent="0.25">
      <c r="A27" s="15" t="s">
        <v>55</v>
      </c>
      <c r="B27" s="2" t="s">
        <v>56</v>
      </c>
      <c r="C27" s="28">
        <v>439514235</v>
      </c>
      <c r="D27" s="28">
        <v>0</v>
      </c>
      <c r="E27" s="28">
        <v>0</v>
      </c>
      <c r="F27" s="28">
        <f t="shared" si="11"/>
        <v>439514235</v>
      </c>
      <c r="G27" s="28">
        <v>0</v>
      </c>
      <c r="H27" s="65">
        <v>439514235</v>
      </c>
      <c r="I27" s="28">
        <f t="shared" si="10"/>
        <v>0</v>
      </c>
      <c r="J27" s="65">
        <v>33189600</v>
      </c>
      <c r="K27" s="65">
        <v>33189600</v>
      </c>
      <c r="L27" s="65">
        <v>33189600</v>
      </c>
      <c r="M27" s="65">
        <v>33189600</v>
      </c>
      <c r="N27" s="23">
        <f t="shared" si="2"/>
        <v>7.5514277711619504E-2</v>
      </c>
      <c r="O27" s="26">
        <f t="shared" si="3"/>
        <v>7.5514277711619504E-2</v>
      </c>
    </row>
    <row r="28" spans="1:15" x14ac:dyDescent="0.25">
      <c r="A28" s="15" t="s">
        <v>57</v>
      </c>
      <c r="B28" s="2" t="s">
        <v>58</v>
      </c>
      <c r="C28" s="28">
        <v>73339709</v>
      </c>
      <c r="D28" s="28">
        <v>0</v>
      </c>
      <c r="E28" s="28">
        <v>0</v>
      </c>
      <c r="F28" s="28">
        <f t="shared" si="11"/>
        <v>73339709</v>
      </c>
      <c r="G28" s="28">
        <v>0</v>
      </c>
      <c r="H28" s="65">
        <v>73339709</v>
      </c>
      <c r="I28" s="28">
        <f t="shared" si="10"/>
        <v>0</v>
      </c>
      <c r="J28" s="65">
        <v>5539200</v>
      </c>
      <c r="K28" s="65">
        <v>5539200</v>
      </c>
      <c r="L28" s="65">
        <v>5539200</v>
      </c>
      <c r="M28" s="65">
        <v>5539200</v>
      </c>
      <c r="N28" s="23">
        <f t="shared" si="2"/>
        <v>7.5527978983390837E-2</v>
      </c>
      <c r="O28" s="26">
        <f t="shared" si="3"/>
        <v>7.5527978983390837E-2</v>
      </c>
    </row>
    <row r="29" spans="1:15" x14ac:dyDescent="0.25">
      <c r="A29" s="15" t="s">
        <v>59</v>
      </c>
      <c r="B29" s="2" t="s">
        <v>60</v>
      </c>
      <c r="C29" s="28">
        <v>73339709</v>
      </c>
      <c r="D29" s="28">
        <v>0</v>
      </c>
      <c r="E29" s="28">
        <v>0</v>
      </c>
      <c r="F29" s="28">
        <f t="shared" si="11"/>
        <v>73339709</v>
      </c>
      <c r="G29" s="28">
        <v>0</v>
      </c>
      <c r="H29" s="65">
        <v>73339709</v>
      </c>
      <c r="I29" s="28">
        <f t="shared" si="10"/>
        <v>0</v>
      </c>
      <c r="J29" s="65">
        <v>5539200</v>
      </c>
      <c r="K29" s="65">
        <v>5539200</v>
      </c>
      <c r="L29" s="65">
        <v>5539200</v>
      </c>
      <c r="M29" s="65">
        <v>5539200</v>
      </c>
      <c r="N29" s="23">
        <f t="shared" si="2"/>
        <v>7.5527978983390837E-2</v>
      </c>
      <c r="O29" s="26">
        <f t="shared" si="3"/>
        <v>7.5527978983390837E-2</v>
      </c>
    </row>
    <row r="30" spans="1:15" x14ac:dyDescent="0.25">
      <c r="A30" s="15" t="s">
        <v>61</v>
      </c>
      <c r="B30" s="2" t="s">
        <v>62</v>
      </c>
      <c r="C30" s="28">
        <v>146546225</v>
      </c>
      <c r="D30" s="28">
        <v>0</v>
      </c>
      <c r="E30" s="28">
        <v>0</v>
      </c>
      <c r="F30" s="28">
        <f t="shared" si="11"/>
        <v>146546225</v>
      </c>
      <c r="G30" s="28">
        <v>0</v>
      </c>
      <c r="H30" s="65">
        <v>146546225</v>
      </c>
      <c r="I30" s="28">
        <f t="shared" si="10"/>
        <v>0</v>
      </c>
      <c r="J30" s="65">
        <v>11068300</v>
      </c>
      <c r="K30" s="65">
        <v>11068300</v>
      </c>
      <c r="L30" s="65">
        <v>11068300</v>
      </c>
      <c r="M30" s="65">
        <v>11068300</v>
      </c>
      <c r="N30" s="23">
        <f t="shared" si="2"/>
        <v>7.5527704654282296E-2</v>
      </c>
      <c r="O30" s="26">
        <f t="shared" si="3"/>
        <v>7.5527704654282296E-2</v>
      </c>
    </row>
    <row r="31" spans="1:15" s="40" customFormat="1" ht="38.25" x14ac:dyDescent="0.25">
      <c r="A31" s="14" t="s">
        <v>63</v>
      </c>
      <c r="B31" s="4" t="s">
        <v>64</v>
      </c>
      <c r="C31" s="29">
        <f>SUM(C32:C36)</f>
        <v>1028567000</v>
      </c>
      <c r="D31" s="29">
        <f t="shared" ref="D31:M31" si="12">SUM(D32:D36)</f>
        <v>0</v>
      </c>
      <c r="E31" s="29">
        <f t="shared" si="12"/>
        <v>0</v>
      </c>
      <c r="F31" s="29">
        <f t="shared" si="12"/>
        <v>1028567000</v>
      </c>
      <c r="G31" s="29">
        <f t="shared" si="12"/>
        <v>0</v>
      </c>
      <c r="H31" s="29">
        <f t="shared" si="12"/>
        <v>1028567000</v>
      </c>
      <c r="I31" s="29">
        <f t="shared" si="12"/>
        <v>0</v>
      </c>
      <c r="J31" s="29">
        <f t="shared" si="12"/>
        <v>47389086</v>
      </c>
      <c r="K31" s="29">
        <f t="shared" si="12"/>
        <v>47389086</v>
      </c>
      <c r="L31" s="29">
        <f t="shared" si="12"/>
        <v>47389086</v>
      </c>
      <c r="M31" s="29">
        <f t="shared" si="12"/>
        <v>47389086</v>
      </c>
      <c r="N31" s="24">
        <f t="shared" si="2"/>
        <v>4.607292086952041E-2</v>
      </c>
      <c r="O31" s="25">
        <f t="shared" si="3"/>
        <v>4.607292086952041E-2</v>
      </c>
    </row>
    <row r="32" spans="1:15" x14ac:dyDescent="0.25">
      <c r="A32" s="15" t="s">
        <v>65</v>
      </c>
      <c r="B32" s="2" t="s">
        <v>66</v>
      </c>
      <c r="C32" s="28">
        <v>80000000</v>
      </c>
      <c r="D32" s="28">
        <v>0</v>
      </c>
      <c r="E32" s="28">
        <v>0</v>
      </c>
      <c r="F32" s="28">
        <f t="shared" ref="F32:F37" si="13">+C32+D32-E32</f>
        <v>80000000</v>
      </c>
      <c r="G32" s="28">
        <v>0</v>
      </c>
      <c r="H32" s="28">
        <v>80000000</v>
      </c>
      <c r="I32" s="28">
        <f t="shared" si="10"/>
        <v>0</v>
      </c>
      <c r="J32" s="28">
        <v>8137900</v>
      </c>
      <c r="K32" s="28">
        <v>8137900</v>
      </c>
      <c r="L32" s="28">
        <v>8137900</v>
      </c>
      <c r="M32" s="28">
        <v>8137900</v>
      </c>
      <c r="N32" s="23">
        <f t="shared" si="2"/>
        <v>0.10172375</v>
      </c>
      <c r="O32" s="26">
        <f t="shared" si="3"/>
        <v>0.10172375</v>
      </c>
    </row>
    <row r="33" spans="1:15" x14ac:dyDescent="0.25">
      <c r="A33" s="15" t="s">
        <v>67</v>
      </c>
      <c r="B33" s="2" t="s">
        <v>68</v>
      </c>
      <c r="C33" s="28">
        <v>441909836</v>
      </c>
      <c r="D33" s="28">
        <v>0</v>
      </c>
      <c r="E33" s="28">
        <v>0</v>
      </c>
      <c r="F33" s="28">
        <f t="shared" si="13"/>
        <v>441909836</v>
      </c>
      <c r="G33" s="28">
        <v>0</v>
      </c>
      <c r="H33" s="28">
        <v>441909836</v>
      </c>
      <c r="I33" s="28">
        <f t="shared" si="10"/>
        <v>0</v>
      </c>
      <c r="J33" s="28">
        <v>0</v>
      </c>
      <c r="K33" s="28">
        <v>0</v>
      </c>
      <c r="L33" s="28">
        <v>0</v>
      </c>
      <c r="M33" s="28">
        <v>0</v>
      </c>
      <c r="N33" s="23">
        <f t="shared" si="2"/>
        <v>0</v>
      </c>
      <c r="O33" s="26">
        <f t="shared" si="3"/>
        <v>0</v>
      </c>
    </row>
    <row r="34" spans="1:15" x14ac:dyDescent="0.25">
      <c r="A34" s="15" t="s">
        <v>69</v>
      </c>
      <c r="B34" s="2" t="s">
        <v>70</v>
      </c>
      <c r="C34" s="28">
        <v>25000000</v>
      </c>
      <c r="D34" s="28">
        <v>0</v>
      </c>
      <c r="E34" s="28">
        <v>0</v>
      </c>
      <c r="F34" s="28">
        <f t="shared" si="13"/>
        <v>25000000</v>
      </c>
      <c r="G34" s="28">
        <v>0</v>
      </c>
      <c r="H34" s="28">
        <v>25000000</v>
      </c>
      <c r="I34" s="28">
        <f t="shared" si="10"/>
        <v>0</v>
      </c>
      <c r="J34" s="28">
        <v>780600</v>
      </c>
      <c r="K34" s="28">
        <v>780600</v>
      </c>
      <c r="L34" s="28">
        <v>780600</v>
      </c>
      <c r="M34" s="28">
        <v>780600</v>
      </c>
      <c r="N34" s="23">
        <f t="shared" si="2"/>
        <v>3.1223999999999998E-2</v>
      </c>
      <c r="O34" s="26">
        <f t="shared" si="3"/>
        <v>3.1223999999999998E-2</v>
      </c>
    </row>
    <row r="35" spans="1:15" x14ac:dyDescent="0.25">
      <c r="A35" s="15" t="s">
        <v>71</v>
      </c>
      <c r="B35" s="2" t="s">
        <v>72</v>
      </c>
      <c r="C35" s="28">
        <v>349198488</v>
      </c>
      <c r="D35" s="28">
        <v>0</v>
      </c>
      <c r="E35" s="28">
        <v>0</v>
      </c>
      <c r="F35" s="28">
        <f t="shared" si="13"/>
        <v>349198488</v>
      </c>
      <c r="G35" s="28">
        <v>0</v>
      </c>
      <c r="H35" s="28">
        <v>349198488</v>
      </c>
      <c r="I35" s="28">
        <f t="shared" si="10"/>
        <v>0</v>
      </c>
      <c r="J35" s="28">
        <v>28908556</v>
      </c>
      <c r="K35" s="28">
        <v>28908556</v>
      </c>
      <c r="L35" s="28">
        <v>28908556</v>
      </c>
      <c r="M35" s="28">
        <v>28908556</v>
      </c>
      <c r="N35" s="23">
        <f t="shared" si="2"/>
        <v>8.2785455817895759E-2</v>
      </c>
      <c r="O35" s="26">
        <f t="shared" si="3"/>
        <v>8.2785455817895759E-2</v>
      </c>
    </row>
    <row r="36" spans="1:15" x14ac:dyDescent="0.25">
      <c r="A36" s="15" t="s">
        <v>73</v>
      </c>
      <c r="B36" s="2" t="s">
        <v>74</v>
      </c>
      <c r="C36" s="28">
        <v>132458676</v>
      </c>
      <c r="D36" s="28">
        <v>0</v>
      </c>
      <c r="E36" s="28">
        <v>0</v>
      </c>
      <c r="F36" s="28">
        <f t="shared" si="13"/>
        <v>132458676</v>
      </c>
      <c r="G36" s="28">
        <v>0</v>
      </c>
      <c r="H36" s="28">
        <v>132458676</v>
      </c>
      <c r="I36" s="28">
        <f t="shared" si="10"/>
        <v>0</v>
      </c>
      <c r="J36" s="28">
        <v>9562030</v>
      </c>
      <c r="K36" s="28">
        <v>9562030</v>
      </c>
      <c r="L36" s="28">
        <v>9562030</v>
      </c>
      <c r="M36" s="28">
        <v>9562030</v>
      </c>
      <c r="N36" s="23">
        <f t="shared" si="2"/>
        <v>7.2188778332647682E-2</v>
      </c>
      <c r="O36" s="26">
        <f t="shared" si="3"/>
        <v>7.2188778332647682E-2</v>
      </c>
    </row>
    <row r="37" spans="1:15" ht="39" thickBot="1" x14ac:dyDescent="0.3">
      <c r="A37" s="5" t="s">
        <v>75</v>
      </c>
      <c r="B37" s="6" t="s">
        <v>76</v>
      </c>
      <c r="C37" s="21">
        <v>1234371000</v>
      </c>
      <c r="D37" s="31"/>
      <c r="E37" s="31"/>
      <c r="F37" s="28">
        <f t="shared" si="13"/>
        <v>1234371000</v>
      </c>
      <c r="G37" s="31">
        <v>1234371000</v>
      </c>
      <c r="H37" s="41">
        <v>0</v>
      </c>
      <c r="I37" s="28">
        <v>0</v>
      </c>
      <c r="J37" s="31">
        <v>0</v>
      </c>
      <c r="K37" s="31">
        <v>0</v>
      </c>
      <c r="L37" s="31">
        <v>0</v>
      </c>
      <c r="M37" s="31">
        <v>0</v>
      </c>
      <c r="N37" s="23">
        <f t="shared" si="2"/>
        <v>0</v>
      </c>
      <c r="O37" s="26"/>
    </row>
    <row r="38" spans="1:15" s="40" customFormat="1" ht="29.25" customHeight="1" thickTop="1" thickBot="1" x14ac:dyDescent="0.3">
      <c r="A38" s="118" t="s">
        <v>77</v>
      </c>
      <c r="B38" s="119"/>
      <c r="C38" s="55">
        <f t="shared" ref="C38:M38" si="14">+C39+C49</f>
        <v>16015709000</v>
      </c>
      <c r="D38" s="55">
        <f t="shared" si="14"/>
        <v>0</v>
      </c>
      <c r="E38" s="55">
        <f t="shared" si="14"/>
        <v>0</v>
      </c>
      <c r="F38" s="55">
        <f t="shared" si="14"/>
        <v>16015369000</v>
      </c>
      <c r="G38" s="55">
        <f t="shared" si="14"/>
        <v>0</v>
      </c>
      <c r="H38" s="55">
        <f t="shared" si="14"/>
        <v>8751263044.3099995</v>
      </c>
      <c r="I38" s="55">
        <f t="shared" si="14"/>
        <v>7264105955.6900005</v>
      </c>
      <c r="J38" s="55">
        <f t="shared" si="14"/>
        <v>7493138866.7099991</v>
      </c>
      <c r="K38" s="55">
        <f t="shared" si="14"/>
        <v>333714896.06</v>
      </c>
      <c r="L38" s="55">
        <f t="shared" si="14"/>
        <v>333714896.06</v>
      </c>
      <c r="M38" s="55">
        <f t="shared" si="14"/>
        <v>333702496.06</v>
      </c>
      <c r="N38" s="56">
        <f>+J38/F38</f>
        <v>0.46787175910277179</v>
      </c>
      <c r="O38" s="57">
        <f>+K38/F38</f>
        <v>2.0837165603864637E-2</v>
      </c>
    </row>
    <row r="39" spans="1:15" s="40" customFormat="1" ht="26.25" thickTop="1" x14ac:dyDescent="0.25">
      <c r="A39" s="13" t="s">
        <v>78</v>
      </c>
      <c r="B39" s="7" t="s">
        <v>79</v>
      </c>
      <c r="C39" s="32">
        <f>+C40</f>
        <v>649249000</v>
      </c>
      <c r="D39" s="32">
        <f t="shared" ref="D39:M39" si="15">+D40</f>
        <v>0</v>
      </c>
      <c r="E39" s="32">
        <f t="shared" si="15"/>
        <v>0</v>
      </c>
      <c r="F39" s="32">
        <f t="shared" si="15"/>
        <v>648909000</v>
      </c>
      <c r="G39" s="32">
        <f t="shared" si="15"/>
        <v>0</v>
      </c>
      <c r="H39" s="32">
        <f t="shared" si="15"/>
        <v>44284869</v>
      </c>
      <c r="I39" s="32">
        <f t="shared" si="15"/>
        <v>604624131</v>
      </c>
      <c r="J39" s="32">
        <f t="shared" si="15"/>
        <v>44284869</v>
      </c>
      <c r="K39" s="32">
        <f t="shared" si="15"/>
        <v>1098743.6599999999</v>
      </c>
      <c r="L39" s="32">
        <f t="shared" si="15"/>
        <v>1098743.6599999999</v>
      </c>
      <c r="M39" s="32">
        <f t="shared" si="15"/>
        <v>1098743.6599999999</v>
      </c>
      <c r="N39" s="24">
        <f t="shared" si="2"/>
        <v>6.8245114492170703E-2</v>
      </c>
      <c r="O39" s="25">
        <f t="shared" si="3"/>
        <v>1.6932168609157831E-3</v>
      </c>
    </row>
    <row r="40" spans="1:15" s="40" customFormat="1" ht="18.75" customHeight="1" x14ac:dyDescent="0.25">
      <c r="A40" s="13" t="s">
        <v>80</v>
      </c>
      <c r="B40" s="7" t="s">
        <v>81</v>
      </c>
      <c r="C40" s="29">
        <f t="shared" ref="C40:M40" si="16">SUM(C41:C48)</f>
        <v>649249000</v>
      </c>
      <c r="D40" s="29">
        <f t="shared" si="16"/>
        <v>0</v>
      </c>
      <c r="E40" s="29">
        <f t="shared" si="16"/>
        <v>0</v>
      </c>
      <c r="F40" s="29">
        <f t="shared" si="16"/>
        <v>648909000</v>
      </c>
      <c r="G40" s="29">
        <f t="shared" si="16"/>
        <v>0</v>
      </c>
      <c r="H40" s="29">
        <f t="shared" si="16"/>
        <v>44284869</v>
      </c>
      <c r="I40" s="29">
        <f t="shared" si="16"/>
        <v>604624131</v>
      </c>
      <c r="J40" s="29">
        <f t="shared" si="16"/>
        <v>44284869</v>
      </c>
      <c r="K40" s="29">
        <f t="shared" si="16"/>
        <v>1098743.6599999999</v>
      </c>
      <c r="L40" s="29">
        <f t="shared" si="16"/>
        <v>1098743.6599999999</v>
      </c>
      <c r="M40" s="29">
        <f t="shared" si="16"/>
        <v>1098743.6599999999</v>
      </c>
      <c r="N40" s="24">
        <f t="shared" si="2"/>
        <v>6.8245114492170703E-2</v>
      </c>
      <c r="O40" s="25">
        <f t="shared" si="3"/>
        <v>1.6932168609157831E-3</v>
      </c>
    </row>
    <row r="41" spans="1:15" x14ac:dyDescent="0.25">
      <c r="A41" s="15" t="s">
        <v>82</v>
      </c>
      <c r="B41" s="2" t="s">
        <v>83</v>
      </c>
      <c r="C41" s="28">
        <v>245000000</v>
      </c>
      <c r="D41" s="28">
        <v>0</v>
      </c>
      <c r="E41" s="28">
        <v>0</v>
      </c>
      <c r="F41" s="28">
        <f t="shared" ref="F41:F48" si="17">+C41+D41-E41</f>
        <v>245000000</v>
      </c>
      <c r="G41" s="28">
        <v>0</v>
      </c>
      <c r="H41" s="28">
        <v>0</v>
      </c>
      <c r="I41" s="28">
        <f t="shared" ref="I41:I48" si="18">+F41-H41</f>
        <v>245000000</v>
      </c>
      <c r="J41" s="28">
        <v>0</v>
      </c>
      <c r="K41" s="28">
        <v>0</v>
      </c>
      <c r="L41" s="28">
        <v>0</v>
      </c>
      <c r="M41" s="28">
        <v>0</v>
      </c>
      <c r="N41" s="23">
        <f t="shared" si="2"/>
        <v>0</v>
      </c>
      <c r="O41" s="26">
        <f t="shared" si="3"/>
        <v>0</v>
      </c>
    </row>
    <row r="42" spans="1:15" x14ac:dyDescent="0.25">
      <c r="A42" s="15" t="s">
        <v>84</v>
      </c>
      <c r="B42" s="2" t="s">
        <v>85</v>
      </c>
      <c r="C42" s="28">
        <v>5459000</v>
      </c>
      <c r="D42" s="28">
        <v>0</v>
      </c>
      <c r="E42" s="28">
        <v>0</v>
      </c>
      <c r="F42" s="28">
        <f t="shared" si="17"/>
        <v>5459000</v>
      </c>
      <c r="G42" s="28">
        <v>0</v>
      </c>
      <c r="H42" s="28">
        <v>0</v>
      </c>
      <c r="I42" s="28">
        <f t="shared" si="18"/>
        <v>5459000</v>
      </c>
      <c r="J42" s="28">
        <v>0</v>
      </c>
      <c r="K42" s="28">
        <v>0</v>
      </c>
      <c r="L42" s="28">
        <v>0</v>
      </c>
      <c r="M42" s="28">
        <v>0</v>
      </c>
      <c r="N42" s="23">
        <f t="shared" si="2"/>
        <v>0</v>
      </c>
      <c r="O42" s="26">
        <f t="shared" si="3"/>
        <v>0</v>
      </c>
    </row>
    <row r="43" spans="1:15" x14ac:dyDescent="0.25">
      <c r="A43" s="15" t="s">
        <v>86</v>
      </c>
      <c r="B43" s="2" t="s">
        <v>87</v>
      </c>
      <c r="C43" s="28">
        <v>37000000</v>
      </c>
      <c r="D43" s="28">
        <v>0</v>
      </c>
      <c r="E43" s="28">
        <v>0</v>
      </c>
      <c r="F43" s="28">
        <f t="shared" si="17"/>
        <v>37000000</v>
      </c>
      <c r="G43" s="28">
        <v>0</v>
      </c>
      <c r="H43" s="28">
        <v>0</v>
      </c>
      <c r="I43" s="28">
        <f t="shared" si="18"/>
        <v>37000000</v>
      </c>
      <c r="J43" s="28">
        <v>0</v>
      </c>
      <c r="K43" s="28">
        <v>0</v>
      </c>
      <c r="L43" s="28">
        <v>0</v>
      </c>
      <c r="M43" s="28">
        <v>0</v>
      </c>
      <c r="N43" s="23">
        <f t="shared" si="2"/>
        <v>0</v>
      </c>
      <c r="O43" s="26">
        <f t="shared" si="3"/>
        <v>0</v>
      </c>
    </row>
    <row r="44" spans="1:15" x14ac:dyDescent="0.25">
      <c r="A44" s="15" t="s">
        <v>88</v>
      </c>
      <c r="B44" s="2" t="s">
        <v>89</v>
      </c>
      <c r="C44" s="28">
        <v>231000000</v>
      </c>
      <c r="D44" s="28">
        <v>0</v>
      </c>
      <c r="E44" s="28">
        <v>0</v>
      </c>
      <c r="F44" s="28">
        <f t="shared" si="17"/>
        <v>231000000</v>
      </c>
      <c r="G44" s="28">
        <v>0</v>
      </c>
      <c r="H44" s="28">
        <v>0</v>
      </c>
      <c r="I44" s="28">
        <f t="shared" si="18"/>
        <v>231000000</v>
      </c>
      <c r="J44" s="28">
        <v>0</v>
      </c>
      <c r="K44" s="28">
        <v>0</v>
      </c>
      <c r="L44" s="28">
        <v>0</v>
      </c>
      <c r="M44" s="28">
        <v>0</v>
      </c>
      <c r="N44" s="23">
        <f t="shared" si="2"/>
        <v>0</v>
      </c>
      <c r="O44" s="26">
        <f t="shared" si="3"/>
        <v>0</v>
      </c>
    </row>
    <row r="45" spans="1:15" x14ac:dyDescent="0.25">
      <c r="A45" s="15" t="s">
        <v>90</v>
      </c>
      <c r="B45" s="2" t="s">
        <v>91</v>
      </c>
      <c r="C45" s="28">
        <v>44285000</v>
      </c>
      <c r="D45" s="28">
        <v>0</v>
      </c>
      <c r="E45" s="28">
        <v>0</v>
      </c>
      <c r="F45" s="28">
        <f t="shared" si="17"/>
        <v>44285000</v>
      </c>
      <c r="G45" s="28">
        <v>0</v>
      </c>
      <c r="H45" s="28">
        <v>44284869</v>
      </c>
      <c r="I45" s="28">
        <f t="shared" si="18"/>
        <v>131</v>
      </c>
      <c r="J45" s="28">
        <v>44284869</v>
      </c>
      <c r="K45" s="28">
        <v>1098743.6599999999</v>
      </c>
      <c r="L45" s="28">
        <v>1098743.6599999999</v>
      </c>
      <c r="M45" s="28">
        <v>1098743.6599999999</v>
      </c>
      <c r="N45" s="23">
        <f t="shared" si="2"/>
        <v>0.99999704188777239</v>
      </c>
      <c r="O45" s="26">
        <f t="shared" si="3"/>
        <v>2.4810740882917466E-2</v>
      </c>
    </row>
    <row r="46" spans="1:15" x14ac:dyDescent="0.25">
      <c r="A46" s="15" t="s">
        <v>92</v>
      </c>
      <c r="B46" s="2" t="s">
        <v>93</v>
      </c>
      <c r="C46" s="28">
        <v>6165000</v>
      </c>
      <c r="D46" s="28">
        <v>0</v>
      </c>
      <c r="E46" s="28">
        <v>0</v>
      </c>
      <c r="F46" s="28">
        <f t="shared" si="17"/>
        <v>6165000</v>
      </c>
      <c r="G46" s="28">
        <v>0</v>
      </c>
      <c r="H46" s="28">
        <v>0</v>
      </c>
      <c r="I46" s="28">
        <f t="shared" si="18"/>
        <v>6165000</v>
      </c>
      <c r="J46" s="28">
        <v>0</v>
      </c>
      <c r="K46" s="28">
        <v>0</v>
      </c>
      <c r="L46" s="28">
        <v>0</v>
      </c>
      <c r="M46" s="28">
        <v>0</v>
      </c>
      <c r="N46" s="23">
        <f t="shared" si="2"/>
        <v>0</v>
      </c>
      <c r="O46" s="26">
        <f t="shared" si="3"/>
        <v>0</v>
      </c>
    </row>
    <row r="47" spans="1:15" x14ac:dyDescent="0.25">
      <c r="A47" s="15" t="s">
        <v>183</v>
      </c>
      <c r="B47" s="2" t="s">
        <v>182</v>
      </c>
      <c r="C47" s="28">
        <v>340000</v>
      </c>
      <c r="D47" s="28">
        <v>0</v>
      </c>
      <c r="E47" s="28">
        <v>0</v>
      </c>
      <c r="F47" s="28"/>
      <c r="G47" s="28"/>
      <c r="H47" s="28">
        <v>0</v>
      </c>
      <c r="I47" s="28">
        <f t="shared" si="18"/>
        <v>0</v>
      </c>
      <c r="J47" s="28">
        <v>0</v>
      </c>
      <c r="K47" s="28">
        <v>0</v>
      </c>
      <c r="L47" s="28">
        <v>0</v>
      </c>
      <c r="M47" s="28">
        <v>0</v>
      </c>
      <c r="O47" s="26"/>
    </row>
    <row r="48" spans="1:15" x14ac:dyDescent="0.25">
      <c r="A48" s="15" t="s">
        <v>94</v>
      </c>
      <c r="B48" s="2" t="s">
        <v>95</v>
      </c>
      <c r="C48" s="28">
        <v>80000000</v>
      </c>
      <c r="D48" s="28">
        <v>0</v>
      </c>
      <c r="E48" s="28">
        <v>0</v>
      </c>
      <c r="F48" s="28">
        <f t="shared" si="17"/>
        <v>80000000</v>
      </c>
      <c r="G48" s="28">
        <v>0</v>
      </c>
      <c r="H48" s="28">
        <v>0</v>
      </c>
      <c r="I48" s="28">
        <f t="shared" si="18"/>
        <v>80000000</v>
      </c>
      <c r="J48" s="28">
        <v>0</v>
      </c>
      <c r="K48" s="28">
        <v>0</v>
      </c>
      <c r="L48" s="28">
        <v>0</v>
      </c>
      <c r="M48" s="28">
        <v>0</v>
      </c>
      <c r="N48" s="23">
        <f t="shared" si="2"/>
        <v>0</v>
      </c>
      <c r="O48" s="26">
        <f t="shared" si="3"/>
        <v>0</v>
      </c>
    </row>
    <row r="49" spans="1:15" s="40" customFormat="1" ht="25.5" x14ac:dyDescent="0.25">
      <c r="A49" s="16" t="s">
        <v>96</v>
      </c>
      <c r="B49" s="37" t="s">
        <v>97</v>
      </c>
      <c r="C49" s="29">
        <f>+C50</f>
        <v>15366460000</v>
      </c>
      <c r="D49" s="29">
        <f t="shared" ref="D49:M49" si="19">+D50</f>
        <v>0</v>
      </c>
      <c r="E49" s="29">
        <f t="shared" si="19"/>
        <v>0</v>
      </c>
      <c r="F49" s="29">
        <f t="shared" si="19"/>
        <v>15366460000</v>
      </c>
      <c r="G49" s="29">
        <f t="shared" si="19"/>
        <v>0</v>
      </c>
      <c r="H49" s="29">
        <f t="shared" si="19"/>
        <v>8706978175.3099995</v>
      </c>
      <c r="I49" s="29">
        <f t="shared" si="19"/>
        <v>6659481824.6900005</v>
      </c>
      <c r="J49" s="29">
        <f t="shared" si="19"/>
        <v>7448853997.7099991</v>
      </c>
      <c r="K49" s="29">
        <f t="shared" si="19"/>
        <v>332616152.39999998</v>
      </c>
      <c r="L49" s="29">
        <f t="shared" si="19"/>
        <v>332616152.39999998</v>
      </c>
      <c r="M49" s="29">
        <f t="shared" si="19"/>
        <v>332603752.39999998</v>
      </c>
      <c r="N49" s="24">
        <f t="shared" si="2"/>
        <v>0.48474756044723372</v>
      </c>
      <c r="O49" s="25">
        <f t="shared" si="3"/>
        <v>2.1645593871327553E-2</v>
      </c>
    </row>
    <row r="50" spans="1:15" s="40" customFormat="1" ht="19.5" customHeight="1" x14ac:dyDescent="0.25">
      <c r="A50" s="8" t="s">
        <v>98</v>
      </c>
      <c r="B50" s="9" t="s">
        <v>99</v>
      </c>
      <c r="C50" s="29">
        <f>SUM(C51:C67)</f>
        <v>15366460000</v>
      </c>
      <c r="D50" s="29">
        <f t="shared" ref="D50:M50" si="20">SUM(D51:D67)</f>
        <v>0</v>
      </c>
      <c r="E50" s="29">
        <f t="shared" si="20"/>
        <v>0</v>
      </c>
      <c r="F50" s="29">
        <f t="shared" si="20"/>
        <v>15366460000</v>
      </c>
      <c r="G50" s="29">
        <f t="shared" si="20"/>
        <v>0</v>
      </c>
      <c r="H50" s="29">
        <f t="shared" si="20"/>
        <v>8706978175.3099995</v>
      </c>
      <c r="I50" s="29">
        <f t="shared" si="20"/>
        <v>6659481824.6900005</v>
      </c>
      <c r="J50" s="29">
        <f t="shared" si="20"/>
        <v>7448853997.7099991</v>
      </c>
      <c r="K50" s="29">
        <f t="shared" si="20"/>
        <v>332616152.39999998</v>
      </c>
      <c r="L50" s="29">
        <f t="shared" si="20"/>
        <v>332616152.39999998</v>
      </c>
      <c r="M50" s="29">
        <f t="shared" si="20"/>
        <v>332603752.39999998</v>
      </c>
      <c r="N50" s="24">
        <f t="shared" si="2"/>
        <v>0.48474756044723372</v>
      </c>
      <c r="O50" s="25">
        <f t="shared" si="3"/>
        <v>2.1645593871327553E-2</v>
      </c>
    </row>
    <row r="51" spans="1:15" x14ac:dyDescent="0.25">
      <c r="A51" s="15" t="s">
        <v>100</v>
      </c>
      <c r="B51" s="2" t="s">
        <v>101</v>
      </c>
      <c r="C51" s="28">
        <v>10300000</v>
      </c>
      <c r="D51" s="28">
        <v>0</v>
      </c>
      <c r="E51" s="28">
        <v>0</v>
      </c>
      <c r="F51" s="28">
        <f t="shared" ref="F51:F69" si="21">+C51+D51-E51</f>
        <v>10300000</v>
      </c>
      <c r="G51" s="28">
        <v>0</v>
      </c>
      <c r="H51" s="28">
        <v>0</v>
      </c>
      <c r="I51" s="28">
        <f t="shared" ref="I51:I67" si="22">+F51-H51</f>
        <v>10300000</v>
      </c>
      <c r="J51" s="28">
        <v>0</v>
      </c>
      <c r="K51" s="28">
        <v>0</v>
      </c>
      <c r="L51" s="28">
        <v>0</v>
      </c>
      <c r="M51" s="28">
        <v>0</v>
      </c>
      <c r="N51" s="23">
        <f t="shared" si="2"/>
        <v>0</v>
      </c>
      <c r="O51" s="26">
        <f t="shared" si="3"/>
        <v>0</v>
      </c>
    </row>
    <row r="52" spans="1:15" x14ac:dyDescent="0.25">
      <c r="A52" s="15" t="s">
        <v>102</v>
      </c>
      <c r="B52" s="2" t="s">
        <v>103</v>
      </c>
      <c r="C52" s="28">
        <v>1732504000</v>
      </c>
      <c r="D52" s="28">
        <v>0</v>
      </c>
      <c r="E52" s="28">
        <v>0</v>
      </c>
      <c r="F52" s="28">
        <f t="shared" si="21"/>
        <v>1732504000</v>
      </c>
      <c r="G52" s="28">
        <v>0</v>
      </c>
      <c r="H52" s="28">
        <v>1732503192</v>
      </c>
      <c r="I52" s="28">
        <f t="shared" si="22"/>
        <v>808</v>
      </c>
      <c r="J52" s="28">
        <v>1732503192</v>
      </c>
      <c r="K52" s="28">
        <v>0</v>
      </c>
      <c r="L52" s="28">
        <v>0</v>
      </c>
      <c r="M52" s="28">
        <v>0</v>
      </c>
      <c r="N52" s="23">
        <f t="shared" si="2"/>
        <v>0.99999953362301042</v>
      </c>
      <c r="O52" s="26">
        <f t="shared" si="3"/>
        <v>0</v>
      </c>
    </row>
    <row r="53" spans="1:15" x14ac:dyDescent="0.25">
      <c r="A53" s="15" t="s">
        <v>104</v>
      </c>
      <c r="B53" s="2" t="s">
        <v>105</v>
      </c>
      <c r="C53" s="28">
        <v>17047000</v>
      </c>
      <c r="D53" s="28">
        <v>0</v>
      </c>
      <c r="E53" s="28">
        <v>0</v>
      </c>
      <c r="F53" s="28">
        <f t="shared" si="21"/>
        <v>17047000</v>
      </c>
      <c r="G53" s="28">
        <v>0</v>
      </c>
      <c r="H53" s="28">
        <v>17046540</v>
      </c>
      <c r="I53" s="28">
        <f t="shared" si="22"/>
        <v>460</v>
      </c>
      <c r="J53" s="28">
        <v>17046540</v>
      </c>
      <c r="K53" s="28">
        <v>0</v>
      </c>
      <c r="L53" s="28">
        <v>0</v>
      </c>
      <c r="M53" s="28">
        <v>0</v>
      </c>
      <c r="N53" s="23">
        <f t="shared" si="2"/>
        <v>0.99997301577990261</v>
      </c>
      <c r="O53" s="26">
        <f t="shared" si="3"/>
        <v>0</v>
      </c>
    </row>
    <row r="54" spans="1:15" x14ac:dyDescent="0.25">
      <c r="A54" s="15" t="s">
        <v>106</v>
      </c>
      <c r="B54" s="2" t="s">
        <v>107</v>
      </c>
      <c r="C54" s="28">
        <v>120304000</v>
      </c>
      <c r="D54" s="28">
        <v>0</v>
      </c>
      <c r="E54" s="28">
        <v>0</v>
      </c>
      <c r="F54" s="28">
        <f t="shared" si="21"/>
        <v>120304000</v>
      </c>
      <c r="G54" s="28">
        <v>0</v>
      </c>
      <c r="H54" s="28">
        <v>120304000</v>
      </c>
      <c r="I54" s="28">
        <f t="shared" si="22"/>
        <v>0</v>
      </c>
      <c r="J54" s="28">
        <v>8356860</v>
      </c>
      <c r="K54" s="28">
        <v>8356860</v>
      </c>
      <c r="L54" s="28">
        <v>8356860</v>
      </c>
      <c r="M54" s="28">
        <v>8356860</v>
      </c>
      <c r="N54" s="23">
        <f t="shared" si="2"/>
        <v>6.9464523207873385E-2</v>
      </c>
      <c r="O54" s="26">
        <f t="shared" si="3"/>
        <v>6.9464523207873385E-2</v>
      </c>
    </row>
    <row r="55" spans="1:15" x14ac:dyDescent="0.25">
      <c r="A55" s="15" t="s">
        <v>108</v>
      </c>
      <c r="B55" s="2" t="s">
        <v>109</v>
      </c>
      <c r="C55" s="28">
        <v>6180000</v>
      </c>
      <c r="D55" s="28">
        <v>0</v>
      </c>
      <c r="E55" s="28">
        <v>0</v>
      </c>
      <c r="F55" s="28">
        <f t="shared" si="21"/>
        <v>6180000</v>
      </c>
      <c r="G55" s="28">
        <v>0</v>
      </c>
      <c r="H55" s="28">
        <v>0</v>
      </c>
      <c r="I55" s="28">
        <f t="shared" si="22"/>
        <v>6180000</v>
      </c>
      <c r="J55" s="28">
        <v>0</v>
      </c>
      <c r="K55" s="28">
        <v>0</v>
      </c>
      <c r="L55" s="28">
        <v>0</v>
      </c>
      <c r="M55" s="28">
        <v>0</v>
      </c>
      <c r="N55" s="23">
        <f t="shared" si="2"/>
        <v>0</v>
      </c>
      <c r="O55" s="26">
        <f t="shared" si="3"/>
        <v>0</v>
      </c>
    </row>
    <row r="56" spans="1:15" x14ac:dyDescent="0.25">
      <c r="A56" s="15" t="s">
        <v>110</v>
      </c>
      <c r="B56" s="2" t="s">
        <v>111</v>
      </c>
      <c r="C56" s="28">
        <v>4569812000</v>
      </c>
      <c r="D56" s="28">
        <v>0</v>
      </c>
      <c r="E56" s="28">
        <v>0</v>
      </c>
      <c r="F56" s="28">
        <f t="shared" si="21"/>
        <v>4569812000</v>
      </c>
      <c r="G56" s="28">
        <v>0</v>
      </c>
      <c r="H56" s="28">
        <v>4569811670</v>
      </c>
      <c r="I56" s="28">
        <f t="shared" si="22"/>
        <v>330</v>
      </c>
      <c r="J56" s="28">
        <v>4569811670</v>
      </c>
      <c r="K56" s="28">
        <v>317254984</v>
      </c>
      <c r="L56" s="28">
        <v>317254984</v>
      </c>
      <c r="M56" s="28">
        <v>317254984</v>
      </c>
      <c r="N56" s="23">
        <f t="shared" si="2"/>
        <v>0.99999992778696367</v>
      </c>
      <c r="O56" s="26">
        <f t="shared" si="3"/>
        <v>6.9424077839526005E-2</v>
      </c>
    </row>
    <row r="57" spans="1:15" x14ac:dyDescent="0.25">
      <c r="A57" s="15" t="s">
        <v>112</v>
      </c>
      <c r="B57" s="2" t="s">
        <v>113</v>
      </c>
      <c r="C57" s="28">
        <v>2279550000</v>
      </c>
      <c r="D57" s="28">
        <v>0</v>
      </c>
      <c r="E57" s="28">
        <v>0</v>
      </c>
      <c r="F57" s="28">
        <f t="shared" si="21"/>
        <v>2279550000</v>
      </c>
      <c r="G57" s="28">
        <v>0</v>
      </c>
      <c r="H57" s="28">
        <v>502920846</v>
      </c>
      <c r="I57" s="28">
        <f t="shared" si="22"/>
        <v>1776629154</v>
      </c>
      <c r="J57" s="28">
        <v>330166500</v>
      </c>
      <c r="K57" s="28">
        <v>0</v>
      </c>
      <c r="L57" s="28">
        <v>0</v>
      </c>
      <c r="M57" s="28">
        <v>0</v>
      </c>
      <c r="N57" s="23">
        <f t="shared" si="2"/>
        <v>0.14483845495821543</v>
      </c>
      <c r="O57" s="26">
        <f t="shared" si="3"/>
        <v>0</v>
      </c>
    </row>
    <row r="58" spans="1:15" x14ac:dyDescent="0.25">
      <c r="A58" s="15" t="s">
        <v>114</v>
      </c>
      <c r="B58" s="2" t="s">
        <v>115</v>
      </c>
      <c r="C58" s="28">
        <v>1748400000</v>
      </c>
      <c r="D58" s="28">
        <v>0</v>
      </c>
      <c r="E58" s="28">
        <v>0</v>
      </c>
      <c r="F58" s="28">
        <f t="shared" si="21"/>
        <v>1748400000</v>
      </c>
      <c r="G58" s="28">
        <v>0</v>
      </c>
      <c r="H58" s="28">
        <v>490309667</v>
      </c>
      <c r="I58" s="28">
        <f t="shared" si="22"/>
        <v>1258090333</v>
      </c>
      <c r="J58" s="28">
        <v>98639667</v>
      </c>
      <c r="K58" s="28">
        <v>0</v>
      </c>
      <c r="L58" s="28">
        <v>0</v>
      </c>
      <c r="M58" s="28">
        <v>0</v>
      </c>
      <c r="N58" s="23">
        <f t="shared" si="2"/>
        <v>5.6417105353466029E-2</v>
      </c>
      <c r="O58" s="26">
        <f t="shared" si="3"/>
        <v>0</v>
      </c>
    </row>
    <row r="59" spans="1:15" x14ac:dyDescent="0.25">
      <c r="A59" s="15" t="s">
        <v>116</v>
      </c>
      <c r="B59" s="2" t="s">
        <v>117</v>
      </c>
      <c r="C59" s="28">
        <v>361182000</v>
      </c>
      <c r="D59" s="28">
        <v>0</v>
      </c>
      <c r="E59" s="28">
        <v>0</v>
      </c>
      <c r="F59" s="28">
        <f t="shared" si="21"/>
        <v>361182000</v>
      </c>
      <c r="G59" s="28">
        <v>0</v>
      </c>
      <c r="H59" s="28">
        <v>137438001</v>
      </c>
      <c r="I59" s="28">
        <f t="shared" si="22"/>
        <v>223743999</v>
      </c>
      <c r="J59" s="28">
        <v>81752945.400000006</v>
      </c>
      <c r="K59" s="28">
        <v>5496944.4000000004</v>
      </c>
      <c r="L59" s="28">
        <v>5496944.4000000004</v>
      </c>
      <c r="M59" s="28">
        <v>5496944.4000000004</v>
      </c>
      <c r="N59" s="23">
        <f t="shared" si="2"/>
        <v>0.22634833795704107</v>
      </c>
      <c r="O59" s="26">
        <f t="shared" si="3"/>
        <v>1.5219319899662775E-2</v>
      </c>
    </row>
    <row r="60" spans="1:15" x14ac:dyDescent="0.25">
      <c r="A60" s="15" t="s">
        <v>118</v>
      </c>
      <c r="B60" s="2" t="s">
        <v>119</v>
      </c>
      <c r="C60" s="28">
        <v>1085206000</v>
      </c>
      <c r="D60" s="28">
        <v>0</v>
      </c>
      <c r="E60" s="28">
        <v>0</v>
      </c>
      <c r="F60" s="28">
        <f t="shared" si="21"/>
        <v>1085206000</v>
      </c>
      <c r="G60" s="28">
        <v>0</v>
      </c>
      <c r="H60" s="28">
        <v>609069259.30999994</v>
      </c>
      <c r="I60" s="28">
        <f t="shared" si="22"/>
        <v>476136740.69000006</v>
      </c>
      <c r="J60" s="28">
        <v>609069259.30999994</v>
      </c>
      <c r="K60" s="28">
        <v>0</v>
      </c>
      <c r="L60" s="28">
        <v>0</v>
      </c>
      <c r="M60" s="28">
        <v>0</v>
      </c>
      <c r="N60" s="23">
        <f t="shared" si="2"/>
        <v>0.56124759659456358</v>
      </c>
      <c r="O60" s="26">
        <f t="shared" si="3"/>
        <v>0</v>
      </c>
    </row>
    <row r="61" spans="1:15" x14ac:dyDescent="0.25">
      <c r="A61" s="15" t="s">
        <v>120</v>
      </c>
      <c r="B61" s="2" t="s">
        <v>121</v>
      </c>
      <c r="C61" s="28">
        <v>388900000</v>
      </c>
      <c r="D61" s="28">
        <v>0</v>
      </c>
      <c r="E61" s="28">
        <v>0</v>
      </c>
      <c r="F61" s="28">
        <f t="shared" si="21"/>
        <v>388900000</v>
      </c>
      <c r="G61" s="28">
        <v>0</v>
      </c>
      <c r="H61" s="28">
        <v>0</v>
      </c>
      <c r="I61" s="28">
        <f t="shared" si="22"/>
        <v>388900000</v>
      </c>
      <c r="J61" s="28">
        <v>0</v>
      </c>
      <c r="K61" s="28">
        <v>0</v>
      </c>
      <c r="L61" s="28">
        <v>0</v>
      </c>
      <c r="M61" s="28">
        <v>0</v>
      </c>
      <c r="N61" s="23">
        <f t="shared" si="2"/>
        <v>0</v>
      </c>
      <c r="O61" s="26">
        <f t="shared" si="3"/>
        <v>0</v>
      </c>
    </row>
    <row r="62" spans="1:15" x14ac:dyDescent="0.25">
      <c r="A62" s="15" t="s">
        <v>122</v>
      </c>
      <c r="B62" s="2" t="s">
        <v>123</v>
      </c>
      <c r="C62" s="28">
        <v>40000000</v>
      </c>
      <c r="D62" s="28">
        <v>0</v>
      </c>
      <c r="E62" s="28">
        <v>0</v>
      </c>
      <c r="F62" s="28">
        <f t="shared" si="21"/>
        <v>40000000</v>
      </c>
      <c r="G62" s="28">
        <v>0</v>
      </c>
      <c r="H62" s="28">
        <v>25000000</v>
      </c>
      <c r="I62" s="28">
        <f t="shared" si="22"/>
        <v>15000000</v>
      </c>
      <c r="J62" s="28">
        <v>0</v>
      </c>
      <c r="K62" s="28">
        <v>0</v>
      </c>
      <c r="L62" s="28">
        <v>0</v>
      </c>
      <c r="M62" s="28">
        <v>0</v>
      </c>
      <c r="N62" s="23">
        <f t="shared" si="2"/>
        <v>0</v>
      </c>
      <c r="O62" s="26">
        <f t="shared" si="3"/>
        <v>0</v>
      </c>
    </row>
    <row r="63" spans="1:15" x14ac:dyDescent="0.25">
      <c r="A63" s="15" t="s">
        <v>174</v>
      </c>
      <c r="B63" s="2" t="s">
        <v>175</v>
      </c>
      <c r="C63" s="28">
        <v>500000000</v>
      </c>
      <c r="D63" s="28">
        <v>0</v>
      </c>
      <c r="E63" s="28">
        <v>0</v>
      </c>
      <c r="F63" s="28">
        <f t="shared" si="21"/>
        <v>500000000</v>
      </c>
      <c r="G63" s="28">
        <v>0</v>
      </c>
      <c r="H63" s="28">
        <v>0</v>
      </c>
      <c r="I63" s="28">
        <f t="shared" si="22"/>
        <v>500000000</v>
      </c>
      <c r="J63" s="28">
        <v>0</v>
      </c>
      <c r="K63" s="28">
        <v>0</v>
      </c>
      <c r="L63" s="28">
        <v>0</v>
      </c>
      <c r="M63" s="28">
        <v>0</v>
      </c>
      <c r="N63" s="23">
        <f t="shared" si="2"/>
        <v>0</v>
      </c>
      <c r="O63" s="26">
        <f t="shared" si="3"/>
        <v>0</v>
      </c>
    </row>
    <row r="64" spans="1:15" x14ac:dyDescent="0.25">
      <c r="A64" s="15" t="s">
        <v>124</v>
      </c>
      <c r="B64" s="2" t="s">
        <v>125</v>
      </c>
      <c r="C64" s="28">
        <v>90000000</v>
      </c>
      <c r="D64" s="28">
        <v>0</v>
      </c>
      <c r="E64" s="28">
        <v>0</v>
      </c>
      <c r="F64" s="28">
        <f t="shared" si="21"/>
        <v>90000000</v>
      </c>
      <c r="G64" s="28">
        <v>0</v>
      </c>
      <c r="H64" s="28">
        <v>0</v>
      </c>
      <c r="I64" s="28">
        <f t="shared" si="22"/>
        <v>90000000</v>
      </c>
      <c r="J64" s="28">
        <v>0</v>
      </c>
      <c r="K64" s="28">
        <v>0</v>
      </c>
      <c r="L64" s="28">
        <v>0</v>
      </c>
      <c r="M64" s="28">
        <v>0</v>
      </c>
      <c r="N64" s="23">
        <f t="shared" si="2"/>
        <v>0</v>
      </c>
      <c r="O64" s="26">
        <f t="shared" si="3"/>
        <v>0</v>
      </c>
    </row>
    <row r="65" spans="1:15" x14ac:dyDescent="0.25">
      <c r="A65" s="15" t="s">
        <v>126</v>
      </c>
      <c r="B65" s="2" t="s">
        <v>127</v>
      </c>
      <c r="C65" s="28">
        <v>2575000</v>
      </c>
      <c r="D65" s="28">
        <v>0</v>
      </c>
      <c r="E65" s="28">
        <v>0</v>
      </c>
      <c r="F65" s="28">
        <f t="shared" si="21"/>
        <v>2575000</v>
      </c>
      <c r="G65" s="28">
        <v>0</v>
      </c>
      <c r="H65" s="28">
        <v>2575000</v>
      </c>
      <c r="I65" s="28">
        <f t="shared" si="22"/>
        <v>0</v>
      </c>
      <c r="J65" s="28">
        <v>26980</v>
      </c>
      <c r="K65" s="28">
        <v>26980</v>
      </c>
      <c r="L65" s="28">
        <v>26980</v>
      </c>
      <c r="M65" s="28">
        <v>26980</v>
      </c>
      <c r="N65" s="23">
        <f t="shared" si="2"/>
        <v>1.0477669902912622E-2</v>
      </c>
      <c r="O65" s="26">
        <f t="shared" si="3"/>
        <v>1.0477669902912622E-2</v>
      </c>
    </row>
    <row r="66" spans="1:15" x14ac:dyDescent="0.25">
      <c r="A66" s="15" t="s">
        <v>128</v>
      </c>
      <c r="B66" s="2" t="s">
        <v>129</v>
      </c>
      <c r="C66" s="28">
        <v>1714500000</v>
      </c>
      <c r="D66" s="28">
        <v>0</v>
      </c>
      <c r="E66" s="28">
        <v>0</v>
      </c>
      <c r="F66" s="28">
        <f t="shared" si="21"/>
        <v>1714500000</v>
      </c>
      <c r="G66" s="28">
        <v>0</v>
      </c>
      <c r="H66" s="28">
        <v>0</v>
      </c>
      <c r="I66" s="28">
        <f t="shared" si="22"/>
        <v>1714500000</v>
      </c>
      <c r="J66" s="28">
        <v>0</v>
      </c>
      <c r="K66" s="28">
        <v>0</v>
      </c>
      <c r="L66" s="28">
        <v>0</v>
      </c>
      <c r="M66" s="28">
        <v>0</v>
      </c>
      <c r="N66" s="23">
        <f t="shared" si="2"/>
        <v>0</v>
      </c>
      <c r="O66" s="26">
        <f t="shared" si="3"/>
        <v>0</v>
      </c>
    </row>
    <row r="67" spans="1:15" ht="13.5" thickBot="1" x14ac:dyDescent="0.3">
      <c r="A67" s="17" t="s">
        <v>130</v>
      </c>
      <c r="B67" s="18" t="s">
        <v>131</v>
      </c>
      <c r="C67" s="31">
        <v>700000000</v>
      </c>
      <c r="D67" s="28">
        <v>0</v>
      </c>
      <c r="E67" s="28">
        <v>0</v>
      </c>
      <c r="F67" s="28">
        <f t="shared" si="21"/>
        <v>700000000</v>
      </c>
      <c r="G67" s="31">
        <v>0</v>
      </c>
      <c r="H67" s="31">
        <v>500000000</v>
      </c>
      <c r="I67" s="28">
        <f t="shared" si="22"/>
        <v>200000000</v>
      </c>
      <c r="J67" s="31">
        <v>1480384</v>
      </c>
      <c r="K67" s="31">
        <v>1480384</v>
      </c>
      <c r="L67" s="31">
        <v>1480384</v>
      </c>
      <c r="M67" s="31">
        <v>1467984</v>
      </c>
      <c r="N67" s="23">
        <f t="shared" si="2"/>
        <v>2.1148342857142859E-3</v>
      </c>
      <c r="O67" s="26">
        <f t="shared" si="3"/>
        <v>2.1148342857142859E-3</v>
      </c>
    </row>
    <row r="68" spans="1:15" s="40" customFormat="1" ht="28.5" customHeight="1" thickTop="1" thickBot="1" x14ac:dyDescent="0.3">
      <c r="A68" s="118" t="s">
        <v>132</v>
      </c>
      <c r="B68" s="119"/>
      <c r="C68" s="55">
        <f>SUM(C69:C72)</f>
        <v>10646535000</v>
      </c>
      <c r="D68" s="55">
        <f t="shared" ref="D68:M68" si="23">SUM(D69:D72)</f>
        <v>0</v>
      </c>
      <c r="E68" s="55">
        <f t="shared" si="23"/>
        <v>0</v>
      </c>
      <c r="F68" s="55">
        <f t="shared" si="23"/>
        <v>10646535000</v>
      </c>
      <c r="G68" s="55">
        <f t="shared" si="23"/>
        <v>10000000000</v>
      </c>
      <c r="H68" s="55">
        <f t="shared" si="23"/>
        <v>133087000</v>
      </c>
      <c r="I68" s="55">
        <f t="shared" si="23"/>
        <v>513448000</v>
      </c>
      <c r="J68" s="55">
        <f t="shared" si="23"/>
        <v>3689207</v>
      </c>
      <c r="K68" s="55">
        <f t="shared" si="23"/>
        <v>3484559</v>
      </c>
      <c r="L68" s="55">
        <f t="shared" si="23"/>
        <v>3484559</v>
      </c>
      <c r="M68" s="55">
        <f t="shared" si="23"/>
        <v>3484559</v>
      </c>
      <c r="N68" s="56">
        <f t="shared" si="2"/>
        <v>3.4651715323342287E-4</v>
      </c>
      <c r="O68" s="57">
        <f t="shared" si="3"/>
        <v>3.2729512465792864E-4</v>
      </c>
    </row>
    <row r="69" spans="1:15" s="40" customFormat="1" ht="39" thickTop="1" x14ac:dyDescent="0.25">
      <c r="A69" s="10" t="s">
        <v>133</v>
      </c>
      <c r="B69" s="11" t="s">
        <v>134</v>
      </c>
      <c r="C69" s="22">
        <v>10000000000</v>
      </c>
      <c r="D69" s="28">
        <v>0</v>
      </c>
      <c r="E69" s="28">
        <v>0</v>
      </c>
      <c r="F69" s="28">
        <f t="shared" si="21"/>
        <v>10000000000</v>
      </c>
      <c r="G69" s="32">
        <v>10000000000</v>
      </c>
      <c r="H69" s="42">
        <v>0</v>
      </c>
      <c r="I69" s="28">
        <v>0</v>
      </c>
      <c r="J69" s="32"/>
      <c r="K69" s="32"/>
      <c r="L69" s="32"/>
      <c r="M69" s="32"/>
      <c r="N69" s="24">
        <f t="shared" si="2"/>
        <v>0</v>
      </c>
      <c r="O69" s="25">
        <f t="shared" si="3"/>
        <v>0</v>
      </c>
    </row>
    <row r="70" spans="1:15" x14ac:dyDescent="0.25">
      <c r="A70" s="15" t="s">
        <v>135</v>
      </c>
      <c r="B70" s="2" t="s">
        <v>136</v>
      </c>
      <c r="C70" s="28">
        <v>113087000</v>
      </c>
      <c r="D70" s="28">
        <v>0</v>
      </c>
      <c r="E70" s="28">
        <v>0</v>
      </c>
      <c r="F70" s="28">
        <f>+C70+D70-E70</f>
        <v>113087000</v>
      </c>
      <c r="G70" s="28">
        <v>0</v>
      </c>
      <c r="H70" s="28">
        <v>113087000</v>
      </c>
      <c r="I70" s="28">
        <f>+F70-H70</f>
        <v>0</v>
      </c>
      <c r="J70" s="28">
        <v>3689207</v>
      </c>
      <c r="K70" s="28">
        <v>3484559</v>
      </c>
      <c r="L70" s="28">
        <v>3484559</v>
      </c>
      <c r="M70" s="28">
        <v>3484559</v>
      </c>
      <c r="N70" s="23">
        <f t="shared" si="2"/>
        <v>3.2622732940125743E-2</v>
      </c>
      <c r="O70" s="26">
        <f t="shared" si="3"/>
        <v>3.0813081963444074E-2</v>
      </c>
    </row>
    <row r="71" spans="1:15" x14ac:dyDescent="0.25">
      <c r="A71" s="15" t="s">
        <v>137</v>
      </c>
      <c r="B71" s="2" t="s">
        <v>138</v>
      </c>
      <c r="C71" s="28">
        <v>20000000</v>
      </c>
      <c r="D71" s="28">
        <v>0</v>
      </c>
      <c r="E71" s="28">
        <v>0</v>
      </c>
      <c r="F71" s="28">
        <f>+C71+D71-E71</f>
        <v>20000000</v>
      </c>
      <c r="G71" s="28">
        <v>0</v>
      </c>
      <c r="H71" s="28">
        <v>20000000</v>
      </c>
      <c r="I71" s="28">
        <f>+F71-H71</f>
        <v>0</v>
      </c>
      <c r="J71" s="28">
        <v>0</v>
      </c>
      <c r="K71" s="28">
        <v>0</v>
      </c>
      <c r="L71" s="28">
        <v>0</v>
      </c>
      <c r="M71" s="28">
        <v>0</v>
      </c>
      <c r="N71" s="23">
        <f t="shared" si="2"/>
        <v>0</v>
      </c>
      <c r="O71" s="26">
        <f t="shared" si="3"/>
        <v>0</v>
      </c>
    </row>
    <row r="72" spans="1:15" ht="13.5" thickBot="1" x14ac:dyDescent="0.3">
      <c r="A72" s="17" t="s">
        <v>139</v>
      </c>
      <c r="B72" s="18" t="s">
        <v>140</v>
      </c>
      <c r="C72" s="31">
        <v>513448000</v>
      </c>
      <c r="D72" s="28">
        <v>0</v>
      </c>
      <c r="E72" s="28">
        <v>0</v>
      </c>
      <c r="F72" s="28">
        <f>+C72+D72-E72</f>
        <v>513448000</v>
      </c>
      <c r="G72" s="31">
        <v>0</v>
      </c>
      <c r="H72" s="31">
        <v>0</v>
      </c>
      <c r="I72" s="28">
        <f>+F72-H72</f>
        <v>513448000</v>
      </c>
      <c r="J72" s="31">
        <v>0</v>
      </c>
      <c r="K72" s="31">
        <v>0</v>
      </c>
      <c r="L72" s="31">
        <v>0</v>
      </c>
      <c r="M72" s="31">
        <v>0</v>
      </c>
      <c r="N72" s="23">
        <f t="shared" si="2"/>
        <v>0</v>
      </c>
      <c r="O72" s="26">
        <f t="shared" si="3"/>
        <v>0</v>
      </c>
    </row>
    <row r="73" spans="1:15" s="40" customFormat="1" ht="34.5" customHeight="1" thickTop="1" thickBot="1" x14ac:dyDescent="0.3">
      <c r="A73" s="118" t="s">
        <v>141</v>
      </c>
      <c r="B73" s="119"/>
      <c r="C73" s="55">
        <f t="shared" ref="C73:M73" si="24">SUM(C74:C75)</f>
        <v>202394000</v>
      </c>
      <c r="D73" s="55">
        <f t="shared" si="24"/>
        <v>0</v>
      </c>
      <c r="E73" s="55">
        <f t="shared" si="24"/>
        <v>0</v>
      </c>
      <c r="F73" s="55">
        <f t="shared" si="24"/>
        <v>202394000</v>
      </c>
      <c r="G73" s="55">
        <f t="shared" si="24"/>
        <v>0</v>
      </c>
      <c r="H73" s="55">
        <f t="shared" si="24"/>
        <v>0</v>
      </c>
      <c r="I73" s="55">
        <f t="shared" si="24"/>
        <v>202394000</v>
      </c>
      <c r="J73" s="55">
        <f t="shared" si="24"/>
        <v>0</v>
      </c>
      <c r="K73" s="55">
        <f t="shared" si="24"/>
        <v>0</v>
      </c>
      <c r="L73" s="55">
        <f t="shared" si="24"/>
        <v>0</v>
      </c>
      <c r="M73" s="55">
        <f t="shared" si="24"/>
        <v>0</v>
      </c>
      <c r="N73" s="56">
        <f t="shared" ref="N73:N90" si="25">+J73/F73</f>
        <v>0</v>
      </c>
      <c r="O73" s="57">
        <f t="shared" ref="O73:O90" si="26">+K73/F73</f>
        <v>0</v>
      </c>
    </row>
    <row r="74" spans="1:15" ht="13.5" thickTop="1" x14ac:dyDescent="0.25">
      <c r="A74" s="15" t="s">
        <v>142</v>
      </c>
      <c r="B74" s="2" t="s">
        <v>143</v>
      </c>
      <c r="C74" s="28">
        <v>23696000</v>
      </c>
      <c r="D74" s="28">
        <v>0</v>
      </c>
      <c r="E74" s="28">
        <v>0</v>
      </c>
      <c r="F74" s="28">
        <f>+C74+D74-E74</f>
        <v>23696000</v>
      </c>
      <c r="G74" s="28">
        <v>0</v>
      </c>
      <c r="H74" s="28">
        <v>0</v>
      </c>
      <c r="I74" s="28">
        <f>+F74-H74</f>
        <v>23696000</v>
      </c>
      <c r="J74" s="28">
        <v>0</v>
      </c>
      <c r="K74" s="28">
        <v>0</v>
      </c>
      <c r="L74" s="28">
        <v>0</v>
      </c>
      <c r="M74" s="28">
        <v>0</v>
      </c>
      <c r="N74" s="23">
        <f t="shared" si="25"/>
        <v>0</v>
      </c>
      <c r="O74" s="26">
        <f t="shared" si="26"/>
        <v>0</v>
      </c>
    </row>
    <row r="75" spans="1:15" s="40" customFormat="1" ht="26.25" thickBot="1" x14ac:dyDescent="0.3">
      <c r="A75" s="5" t="s">
        <v>144</v>
      </c>
      <c r="B75" s="6" t="s">
        <v>145</v>
      </c>
      <c r="C75" s="21">
        <v>178698000</v>
      </c>
      <c r="D75" s="28">
        <v>0</v>
      </c>
      <c r="E75" s="28">
        <v>0</v>
      </c>
      <c r="F75" s="28">
        <f>+C75+D75-E75</f>
        <v>178698000</v>
      </c>
      <c r="G75" s="30">
        <v>0</v>
      </c>
      <c r="H75" s="30">
        <v>0</v>
      </c>
      <c r="I75" s="28">
        <f>+F75-H75</f>
        <v>178698000</v>
      </c>
      <c r="J75" s="28">
        <v>0</v>
      </c>
      <c r="K75" s="28">
        <v>0</v>
      </c>
      <c r="L75" s="28">
        <v>0</v>
      </c>
      <c r="M75" s="28">
        <v>0</v>
      </c>
      <c r="N75" s="24">
        <f t="shared" si="25"/>
        <v>0</v>
      </c>
      <c r="O75" s="25">
        <f t="shared" si="26"/>
        <v>0</v>
      </c>
    </row>
    <row r="76" spans="1:15" s="40" customFormat="1" ht="32.25" customHeight="1" thickTop="1" thickBot="1" x14ac:dyDescent="0.3">
      <c r="A76" s="118" t="s">
        <v>146</v>
      </c>
      <c r="B76" s="119"/>
      <c r="C76" s="55">
        <f t="shared" ref="C76:M76" si="27">SUM(C77:C89)</f>
        <v>24000000000</v>
      </c>
      <c r="D76" s="55">
        <f t="shared" si="27"/>
        <v>0</v>
      </c>
      <c r="E76" s="55">
        <f t="shared" si="27"/>
        <v>0</v>
      </c>
      <c r="F76" s="55">
        <f t="shared" si="27"/>
        <v>24000000000</v>
      </c>
      <c r="G76" s="55">
        <f t="shared" si="27"/>
        <v>0</v>
      </c>
      <c r="H76" s="55">
        <f t="shared" si="27"/>
        <v>1778691000</v>
      </c>
      <c r="I76" s="55">
        <f t="shared" si="27"/>
        <v>22221309000</v>
      </c>
      <c r="J76" s="55">
        <f t="shared" si="27"/>
        <v>82400000</v>
      </c>
      <c r="K76" s="55">
        <f t="shared" si="27"/>
        <v>0</v>
      </c>
      <c r="L76" s="55">
        <f t="shared" si="27"/>
        <v>0</v>
      </c>
      <c r="M76" s="55">
        <f t="shared" si="27"/>
        <v>0</v>
      </c>
      <c r="N76" s="56">
        <f t="shared" si="25"/>
        <v>3.4333333333333334E-3</v>
      </c>
      <c r="O76" s="57">
        <f t="shared" si="26"/>
        <v>0</v>
      </c>
    </row>
    <row r="77" spans="1:15" ht="13.5" thickTop="1" x14ac:dyDescent="0.25">
      <c r="A77" s="19" t="s">
        <v>147</v>
      </c>
      <c r="B77" s="20" t="s">
        <v>148</v>
      </c>
      <c r="C77" s="33">
        <v>5963837934</v>
      </c>
      <c r="D77" s="28">
        <v>0</v>
      </c>
      <c r="E77" s="28">
        <v>0</v>
      </c>
      <c r="F77" s="28">
        <f t="shared" ref="F77:F89" si="28">+C77+D77-E77</f>
        <v>5963837934</v>
      </c>
      <c r="G77" s="33">
        <v>0</v>
      </c>
      <c r="H77" s="33">
        <v>437148000</v>
      </c>
      <c r="I77" s="28">
        <v>5526689934</v>
      </c>
      <c r="J77" s="33">
        <v>0</v>
      </c>
      <c r="K77" s="33">
        <v>0</v>
      </c>
      <c r="L77" s="33">
        <v>0</v>
      </c>
      <c r="M77" s="33">
        <v>0</v>
      </c>
      <c r="N77" s="23">
        <f t="shared" si="25"/>
        <v>0</v>
      </c>
      <c r="O77" s="26">
        <f t="shared" si="26"/>
        <v>0</v>
      </c>
    </row>
    <row r="78" spans="1:15" x14ac:dyDescent="0.25">
      <c r="A78" s="15" t="s">
        <v>149</v>
      </c>
      <c r="B78" s="2" t="s">
        <v>150</v>
      </c>
      <c r="C78" s="28">
        <v>963693204</v>
      </c>
      <c r="D78" s="28">
        <v>0</v>
      </c>
      <c r="E78" s="28">
        <v>0</v>
      </c>
      <c r="F78" s="28">
        <f t="shared" si="28"/>
        <v>963693204</v>
      </c>
      <c r="G78" s="28">
        <v>0</v>
      </c>
      <c r="H78" s="28">
        <v>0</v>
      </c>
      <c r="I78" s="28">
        <v>963693204</v>
      </c>
      <c r="J78" s="28">
        <v>0</v>
      </c>
      <c r="K78" s="28">
        <v>0</v>
      </c>
      <c r="L78" s="28">
        <v>0</v>
      </c>
      <c r="M78" s="28">
        <v>0</v>
      </c>
      <c r="N78" s="23">
        <f t="shared" si="25"/>
        <v>0</v>
      </c>
      <c r="O78" s="26">
        <f t="shared" si="26"/>
        <v>0</v>
      </c>
    </row>
    <row r="79" spans="1:15" x14ac:dyDescent="0.25">
      <c r="A79" s="15" t="s">
        <v>151</v>
      </c>
      <c r="B79" s="2" t="s">
        <v>152</v>
      </c>
      <c r="C79" s="28">
        <v>2457675137</v>
      </c>
      <c r="D79" s="28">
        <v>0</v>
      </c>
      <c r="E79" s="28">
        <v>0</v>
      </c>
      <c r="F79" s="28">
        <f t="shared" si="28"/>
        <v>2457675137</v>
      </c>
      <c r="G79" s="28">
        <v>0</v>
      </c>
      <c r="H79" s="28">
        <v>148320000</v>
      </c>
      <c r="I79" s="28">
        <v>2309355137</v>
      </c>
      <c r="J79" s="28">
        <v>82400000</v>
      </c>
      <c r="K79" s="28">
        <v>0</v>
      </c>
      <c r="L79" s="28">
        <v>0</v>
      </c>
      <c r="M79" s="28">
        <v>0</v>
      </c>
      <c r="N79" s="23">
        <f t="shared" si="25"/>
        <v>3.3527620782534691E-2</v>
      </c>
      <c r="O79" s="26">
        <f t="shared" si="26"/>
        <v>0</v>
      </c>
    </row>
    <row r="80" spans="1:15" x14ac:dyDescent="0.25">
      <c r="A80" s="15" t="s">
        <v>153</v>
      </c>
      <c r="B80" s="2" t="s">
        <v>154</v>
      </c>
      <c r="C80" s="28">
        <v>557850488</v>
      </c>
      <c r="D80" s="28">
        <v>0</v>
      </c>
      <c r="E80" s="28">
        <v>0</v>
      </c>
      <c r="F80" s="28">
        <f t="shared" si="28"/>
        <v>557850488</v>
      </c>
      <c r="G80" s="28">
        <v>0</v>
      </c>
      <c r="H80" s="28">
        <v>0</v>
      </c>
      <c r="I80" s="28">
        <v>557850488</v>
      </c>
      <c r="J80" s="28">
        <v>0</v>
      </c>
      <c r="K80" s="28">
        <v>0</v>
      </c>
      <c r="L80" s="28">
        <v>0</v>
      </c>
      <c r="M80" s="28">
        <v>0</v>
      </c>
      <c r="N80" s="23">
        <f t="shared" si="25"/>
        <v>0</v>
      </c>
      <c r="O80" s="26">
        <f t="shared" si="26"/>
        <v>0</v>
      </c>
    </row>
    <row r="81" spans="1:15" x14ac:dyDescent="0.25">
      <c r="A81" s="15" t="s">
        <v>155</v>
      </c>
      <c r="B81" s="2" t="s">
        <v>156</v>
      </c>
      <c r="C81" s="28">
        <v>481149512</v>
      </c>
      <c r="D81" s="28">
        <v>0</v>
      </c>
      <c r="E81" s="28">
        <v>0</v>
      </c>
      <c r="F81" s="28">
        <f t="shared" si="28"/>
        <v>481149512</v>
      </c>
      <c r="G81" s="28">
        <v>0</v>
      </c>
      <c r="H81" s="28">
        <v>0</v>
      </c>
      <c r="I81" s="28">
        <v>481149512</v>
      </c>
      <c r="J81" s="28">
        <v>0</v>
      </c>
      <c r="K81" s="28">
        <v>0</v>
      </c>
      <c r="L81" s="28">
        <v>0</v>
      </c>
      <c r="M81" s="28">
        <v>0</v>
      </c>
      <c r="N81" s="23">
        <f t="shared" si="25"/>
        <v>0</v>
      </c>
      <c r="O81" s="26">
        <f t="shared" si="26"/>
        <v>0</v>
      </c>
    </row>
    <row r="82" spans="1:15" x14ac:dyDescent="0.25">
      <c r="A82" s="15" t="s">
        <v>157</v>
      </c>
      <c r="B82" s="2" t="s">
        <v>158</v>
      </c>
      <c r="C82" s="28">
        <v>1604134207</v>
      </c>
      <c r="D82" s="28">
        <v>0</v>
      </c>
      <c r="E82" s="28">
        <v>0</v>
      </c>
      <c r="F82" s="28">
        <f t="shared" si="28"/>
        <v>1604134207</v>
      </c>
      <c r="G82" s="28">
        <v>0</v>
      </c>
      <c r="H82" s="28">
        <v>104030000</v>
      </c>
      <c r="I82" s="28">
        <v>1500104207</v>
      </c>
      <c r="J82" s="28">
        <v>0</v>
      </c>
      <c r="K82" s="28">
        <v>0</v>
      </c>
      <c r="L82" s="28">
        <v>0</v>
      </c>
      <c r="M82" s="28">
        <v>0</v>
      </c>
      <c r="N82" s="23">
        <f t="shared" si="25"/>
        <v>0</v>
      </c>
      <c r="O82" s="26">
        <f t="shared" si="26"/>
        <v>0</v>
      </c>
    </row>
    <row r="83" spans="1:15" x14ac:dyDescent="0.25">
      <c r="A83" s="15" t="s">
        <v>159</v>
      </c>
      <c r="B83" s="2" t="s">
        <v>160</v>
      </c>
      <c r="C83" s="28">
        <v>1294758028</v>
      </c>
      <c r="D83" s="28">
        <v>0</v>
      </c>
      <c r="E83" s="28">
        <v>0</v>
      </c>
      <c r="F83" s="28">
        <f t="shared" si="28"/>
        <v>1294758028</v>
      </c>
      <c r="G83" s="28">
        <v>0</v>
      </c>
      <c r="H83" s="28">
        <v>108356000</v>
      </c>
      <c r="I83" s="28">
        <v>1186402028</v>
      </c>
      <c r="J83" s="28">
        <v>0</v>
      </c>
      <c r="K83" s="28">
        <v>0</v>
      </c>
      <c r="L83" s="28">
        <v>0</v>
      </c>
      <c r="M83" s="28">
        <v>0</v>
      </c>
      <c r="N83" s="23">
        <f t="shared" si="25"/>
        <v>0</v>
      </c>
      <c r="O83" s="26">
        <f t="shared" si="26"/>
        <v>0</v>
      </c>
    </row>
    <row r="84" spans="1:15" x14ac:dyDescent="0.25">
      <c r="A84" s="15" t="s">
        <v>161</v>
      </c>
      <c r="B84" s="2" t="s">
        <v>162</v>
      </c>
      <c r="C84" s="28">
        <v>1442752132</v>
      </c>
      <c r="D84" s="28">
        <v>0</v>
      </c>
      <c r="E84" s="28">
        <v>0</v>
      </c>
      <c r="F84" s="28">
        <f t="shared" si="28"/>
        <v>1442752132</v>
      </c>
      <c r="G84" s="28">
        <v>0</v>
      </c>
      <c r="H84" s="28">
        <v>91258000</v>
      </c>
      <c r="I84" s="28">
        <v>1351494132</v>
      </c>
      <c r="J84" s="28">
        <v>0</v>
      </c>
      <c r="K84" s="28">
        <v>0</v>
      </c>
      <c r="L84" s="28">
        <v>0</v>
      </c>
      <c r="M84" s="28">
        <v>0</v>
      </c>
      <c r="N84" s="23">
        <f t="shared" si="25"/>
        <v>0</v>
      </c>
      <c r="O84" s="26">
        <f t="shared" si="26"/>
        <v>0</v>
      </c>
    </row>
    <row r="85" spans="1:15" x14ac:dyDescent="0.25">
      <c r="A85" s="15" t="s">
        <v>163</v>
      </c>
      <c r="B85" s="2" t="s">
        <v>164</v>
      </c>
      <c r="C85" s="28">
        <v>441116122</v>
      </c>
      <c r="D85" s="28">
        <v>0</v>
      </c>
      <c r="E85" s="28">
        <v>0</v>
      </c>
      <c r="F85" s="28">
        <f t="shared" si="28"/>
        <v>441116122</v>
      </c>
      <c r="G85" s="28">
        <v>0</v>
      </c>
      <c r="H85" s="28">
        <v>40170000</v>
      </c>
      <c r="I85" s="28">
        <v>400946122</v>
      </c>
      <c r="J85" s="28">
        <v>0</v>
      </c>
      <c r="K85" s="28">
        <v>0</v>
      </c>
      <c r="L85" s="28">
        <v>0</v>
      </c>
      <c r="M85" s="28">
        <v>0</v>
      </c>
      <c r="N85" s="23">
        <f t="shared" si="25"/>
        <v>0</v>
      </c>
      <c r="O85" s="26">
        <f t="shared" si="26"/>
        <v>0</v>
      </c>
    </row>
    <row r="86" spans="1:15" x14ac:dyDescent="0.25">
      <c r="A86" s="15" t="s">
        <v>165</v>
      </c>
      <c r="B86" s="2" t="s">
        <v>166</v>
      </c>
      <c r="C86" s="28">
        <v>373269607</v>
      </c>
      <c r="D86" s="28">
        <v>0</v>
      </c>
      <c r="E86" s="28">
        <v>0</v>
      </c>
      <c r="F86" s="28">
        <f t="shared" si="28"/>
        <v>373269607</v>
      </c>
      <c r="G86" s="28">
        <v>0</v>
      </c>
      <c r="H86" s="28">
        <v>26780000</v>
      </c>
      <c r="I86" s="28">
        <v>346489607</v>
      </c>
      <c r="J86" s="28">
        <v>0</v>
      </c>
      <c r="K86" s="28">
        <v>0</v>
      </c>
      <c r="L86" s="28">
        <v>0</v>
      </c>
      <c r="M86" s="28">
        <v>0</v>
      </c>
      <c r="N86" s="23">
        <f t="shared" si="25"/>
        <v>0</v>
      </c>
      <c r="O86" s="26">
        <f t="shared" si="26"/>
        <v>0</v>
      </c>
    </row>
    <row r="87" spans="1:15" x14ac:dyDescent="0.25">
      <c r="A87" s="17" t="s">
        <v>167</v>
      </c>
      <c r="B87" s="18" t="s">
        <v>168</v>
      </c>
      <c r="C87" s="31">
        <v>2503479153</v>
      </c>
      <c r="D87" s="28">
        <v>0</v>
      </c>
      <c r="E87" s="28">
        <v>0</v>
      </c>
      <c r="F87" s="28">
        <f t="shared" si="28"/>
        <v>2503479153</v>
      </c>
      <c r="G87" s="31"/>
      <c r="H87" s="31">
        <v>85320000</v>
      </c>
      <c r="I87" s="28">
        <v>2418159153</v>
      </c>
      <c r="J87" s="31">
        <v>0</v>
      </c>
      <c r="K87" s="31">
        <v>0</v>
      </c>
      <c r="L87" s="31">
        <v>0</v>
      </c>
      <c r="M87" s="31">
        <v>0</v>
      </c>
      <c r="N87" s="23">
        <f>+J87/F87</f>
        <v>0</v>
      </c>
      <c r="O87" s="26">
        <f>+K87/F87</f>
        <v>0</v>
      </c>
    </row>
    <row r="88" spans="1:15" x14ac:dyDescent="0.25">
      <c r="A88" s="17" t="s">
        <v>184</v>
      </c>
      <c r="B88" s="18" t="s">
        <v>185</v>
      </c>
      <c r="C88" s="31">
        <v>4556348401</v>
      </c>
      <c r="D88" s="28">
        <v>0</v>
      </c>
      <c r="E88" s="28">
        <v>0</v>
      </c>
      <c r="F88" s="28">
        <f t="shared" si="28"/>
        <v>4556348401</v>
      </c>
      <c r="G88" s="31"/>
      <c r="H88" s="31">
        <v>399779000</v>
      </c>
      <c r="I88" s="28">
        <v>4156569401</v>
      </c>
      <c r="J88" s="31">
        <v>0</v>
      </c>
      <c r="K88" s="31">
        <v>0</v>
      </c>
      <c r="L88" s="31">
        <v>0</v>
      </c>
      <c r="M88" s="31">
        <v>0</v>
      </c>
      <c r="N88" s="23">
        <f>+J88/F88</f>
        <v>0</v>
      </c>
      <c r="O88" s="26">
        <f>+K88/F88</f>
        <v>0</v>
      </c>
    </row>
    <row r="89" spans="1:15" ht="13.5" thickBot="1" x14ac:dyDescent="0.3">
      <c r="A89" s="17" t="s">
        <v>186</v>
      </c>
      <c r="B89" s="18" t="s">
        <v>187</v>
      </c>
      <c r="C89" s="31">
        <v>1359936075</v>
      </c>
      <c r="D89" s="28">
        <v>0</v>
      </c>
      <c r="E89" s="28">
        <v>0</v>
      </c>
      <c r="F89" s="28">
        <f t="shared" si="28"/>
        <v>1359936075</v>
      </c>
      <c r="G89" s="31">
        <v>0</v>
      </c>
      <c r="H89" s="31">
        <v>337530000</v>
      </c>
      <c r="I89" s="28">
        <v>1022406075</v>
      </c>
      <c r="J89" s="31">
        <v>0</v>
      </c>
      <c r="K89" s="31">
        <v>0</v>
      </c>
      <c r="L89" s="31">
        <v>0</v>
      </c>
      <c r="M89" s="31">
        <v>0</v>
      </c>
      <c r="N89" s="23">
        <f t="shared" si="25"/>
        <v>0</v>
      </c>
      <c r="O89" s="26">
        <f t="shared" si="26"/>
        <v>0</v>
      </c>
    </row>
    <row r="90" spans="1:15" ht="31.5" customHeight="1" thickTop="1" thickBot="1" x14ac:dyDescent="0.3">
      <c r="A90" s="118" t="s">
        <v>169</v>
      </c>
      <c r="B90" s="119" t="s">
        <v>1</v>
      </c>
      <c r="C90" s="55">
        <f t="shared" ref="C90:M90" si="29">+C8+C76</f>
        <v>75345160000</v>
      </c>
      <c r="D90" s="55">
        <f t="shared" si="29"/>
        <v>0</v>
      </c>
      <c r="E90" s="55">
        <f t="shared" si="29"/>
        <v>0</v>
      </c>
      <c r="F90" s="55">
        <f t="shared" si="29"/>
        <v>75344820000</v>
      </c>
      <c r="G90" s="55">
        <f t="shared" si="29"/>
        <v>11234371000</v>
      </c>
      <c r="H90" s="55">
        <f t="shared" si="29"/>
        <v>33909192044.309998</v>
      </c>
      <c r="I90" s="55">
        <f t="shared" si="29"/>
        <v>30201256955.690002</v>
      </c>
      <c r="J90" s="55">
        <f t="shared" si="29"/>
        <v>8959540749.7099991</v>
      </c>
      <c r="K90" s="55">
        <f t="shared" si="29"/>
        <v>1673718036.0599999</v>
      </c>
      <c r="L90" s="55">
        <f t="shared" si="29"/>
        <v>1673718036.0599999</v>
      </c>
      <c r="M90" s="55">
        <f t="shared" si="29"/>
        <v>1673705636.0599999</v>
      </c>
      <c r="N90" s="56">
        <f t="shared" si="25"/>
        <v>0.11891382512706247</v>
      </c>
      <c r="O90" s="57">
        <f t="shared" si="26"/>
        <v>2.2214108893750095E-2</v>
      </c>
    </row>
    <row r="91" spans="1:15" ht="13.5" thickTop="1" x14ac:dyDescent="0.25">
      <c r="A91" s="34"/>
      <c r="B91" s="20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</row>
  </sheetData>
  <mergeCells count="8">
    <mergeCell ref="A76:B76"/>
    <mergeCell ref="A90:B90"/>
    <mergeCell ref="A4:O4"/>
    <mergeCell ref="A5:O5"/>
    <mergeCell ref="A6:O6"/>
    <mergeCell ref="A38:B38"/>
    <mergeCell ref="A68:B68"/>
    <mergeCell ref="A73:B7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workbookViewId="0">
      <selection activeCell="M92" sqref="M92"/>
    </sheetView>
  </sheetViews>
  <sheetFormatPr baseColWidth="10" defaultRowHeight="12.75" x14ac:dyDescent="0.25"/>
  <cols>
    <col min="1" max="1" width="32.7109375" style="12" customWidth="1"/>
    <col min="2" max="2" width="28.5703125" style="12" customWidth="1"/>
    <col min="3" max="4" width="17" style="43" bestFit="1" customWidth="1"/>
    <col min="5" max="5" width="15.85546875" style="43" bestFit="1" customWidth="1"/>
    <col min="6" max="8" width="17" style="43" bestFit="1" customWidth="1"/>
    <col min="9" max="9" width="18.28515625" style="43" customWidth="1"/>
    <col min="10" max="13" width="17" style="43" bestFit="1" customWidth="1"/>
    <col min="14" max="14" width="8.28515625" style="23" bestFit="1" customWidth="1"/>
    <col min="15" max="15" width="7.42578125" style="23" bestFit="1" customWidth="1"/>
    <col min="16" max="16384" width="11.42578125" style="12"/>
  </cols>
  <sheetData>
    <row r="1" spans="1:15" x14ac:dyDescent="0.25">
      <c r="A1" s="1" t="s">
        <v>0</v>
      </c>
      <c r="B1" s="1">
        <v>2025</v>
      </c>
      <c r="C1" s="27" t="s">
        <v>1</v>
      </c>
      <c r="D1" s="27" t="s">
        <v>1</v>
      </c>
      <c r="E1" s="27" t="s">
        <v>1</v>
      </c>
      <c r="F1" s="27" t="s">
        <v>1</v>
      </c>
      <c r="G1" s="27" t="s">
        <v>1</v>
      </c>
      <c r="H1" s="27" t="s">
        <v>1</v>
      </c>
      <c r="I1" s="27" t="s">
        <v>1</v>
      </c>
      <c r="J1" s="27" t="s">
        <v>1</v>
      </c>
      <c r="K1" s="27" t="s">
        <v>1</v>
      </c>
      <c r="L1" s="27" t="s">
        <v>1</v>
      </c>
      <c r="M1" s="27" t="s">
        <v>1</v>
      </c>
    </row>
    <row r="2" spans="1:15" x14ac:dyDescent="0.25">
      <c r="A2" s="1" t="s">
        <v>2</v>
      </c>
      <c r="B2" s="1" t="s">
        <v>3</v>
      </c>
      <c r="C2" s="27" t="s">
        <v>1</v>
      </c>
      <c r="D2" s="27" t="s">
        <v>1</v>
      </c>
      <c r="E2" s="27" t="s">
        <v>1</v>
      </c>
      <c r="F2" s="27" t="s">
        <v>1</v>
      </c>
      <c r="G2" s="27" t="s">
        <v>1</v>
      </c>
      <c r="H2" s="27" t="s">
        <v>1</v>
      </c>
      <c r="I2" s="27" t="s">
        <v>1</v>
      </c>
      <c r="J2" s="27" t="s">
        <v>1</v>
      </c>
      <c r="K2" s="27" t="s">
        <v>1</v>
      </c>
      <c r="L2" s="27" t="s">
        <v>1</v>
      </c>
      <c r="M2" s="27" t="s">
        <v>1</v>
      </c>
    </row>
    <row r="3" spans="1:15" x14ac:dyDescent="0.25">
      <c r="A3" s="1" t="s">
        <v>4</v>
      </c>
      <c r="B3" s="58" t="s">
        <v>170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</row>
    <row r="4" spans="1:15" x14ac:dyDescent="0.25">
      <c r="A4" s="120" t="s">
        <v>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 x14ac:dyDescent="0.25">
      <c r="A5" s="120" t="s">
        <v>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5" ht="23.25" customHeight="1" thickBot="1" x14ac:dyDescent="0.3">
      <c r="A6" s="122" t="s">
        <v>188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</row>
    <row r="7" spans="1:15" ht="28.5" customHeight="1" thickTop="1" thickBot="1" x14ac:dyDescent="0.3">
      <c r="A7" s="44" t="s">
        <v>7</v>
      </c>
      <c r="B7" s="45" t="s">
        <v>8</v>
      </c>
      <c r="C7" s="46" t="s">
        <v>9</v>
      </c>
      <c r="D7" s="46" t="s">
        <v>10</v>
      </c>
      <c r="E7" s="46" t="s">
        <v>11</v>
      </c>
      <c r="F7" s="46" t="s">
        <v>12</v>
      </c>
      <c r="G7" s="46" t="s">
        <v>13</v>
      </c>
      <c r="H7" s="46" t="s">
        <v>14</v>
      </c>
      <c r="I7" s="46" t="s">
        <v>15</v>
      </c>
      <c r="J7" s="46" t="s">
        <v>16</v>
      </c>
      <c r="K7" s="46" t="s">
        <v>17</v>
      </c>
      <c r="L7" s="46" t="s">
        <v>18</v>
      </c>
      <c r="M7" s="46" t="s">
        <v>19</v>
      </c>
      <c r="N7" s="47" t="s">
        <v>171</v>
      </c>
      <c r="O7" s="48" t="s">
        <v>172</v>
      </c>
    </row>
    <row r="8" spans="1:15" ht="20.25" customHeight="1" thickTop="1" x14ac:dyDescent="0.25">
      <c r="A8" s="59" t="s">
        <v>178</v>
      </c>
      <c r="B8" s="60" t="s">
        <v>20</v>
      </c>
      <c r="C8" s="51">
        <f t="shared" ref="C8:M8" si="0">+C9+C38+C68+C73</f>
        <v>51345160000</v>
      </c>
      <c r="D8" s="51">
        <f t="shared" si="0"/>
        <v>0</v>
      </c>
      <c r="E8" s="51">
        <f t="shared" si="0"/>
        <v>0</v>
      </c>
      <c r="F8" s="51">
        <f t="shared" si="0"/>
        <v>51345160000</v>
      </c>
      <c r="G8" s="51">
        <f t="shared" si="0"/>
        <v>11234371000</v>
      </c>
      <c r="H8" s="51">
        <f t="shared" si="0"/>
        <v>34436816187.510002</v>
      </c>
      <c r="I8" s="51">
        <f t="shared" si="0"/>
        <v>5673972812.4899998</v>
      </c>
      <c r="J8" s="51">
        <f t="shared" si="0"/>
        <v>10709888920.82</v>
      </c>
      <c r="K8" s="51">
        <f t="shared" si="0"/>
        <v>3767286973.3000002</v>
      </c>
      <c r="L8" s="51">
        <f t="shared" si="0"/>
        <v>3767286973.3000002</v>
      </c>
      <c r="M8" s="51">
        <f t="shared" si="0"/>
        <v>3763826788.3000002</v>
      </c>
      <c r="N8" s="61">
        <f t="shared" ref="N8:N46" si="1">+J8/F8</f>
        <v>0.20858614367585962</v>
      </c>
      <c r="O8" s="62">
        <f>+K8/F8</f>
        <v>7.3371803170931796E-2</v>
      </c>
    </row>
    <row r="9" spans="1:15" ht="22.5" customHeight="1" x14ac:dyDescent="0.25">
      <c r="A9" s="49" t="s">
        <v>179</v>
      </c>
      <c r="B9" s="50" t="s">
        <v>180</v>
      </c>
      <c r="C9" s="51">
        <f>+C10</f>
        <v>24480522000</v>
      </c>
      <c r="D9" s="51">
        <f t="shared" ref="D9:M9" si="2">+D10</f>
        <v>0</v>
      </c>
      <c r="E9" s="51">
        <f t="shared" si="2"/>
        <v>0</v>
      </c>
      <c r="F9" s="51">
        <f t="shared" si="2"/>
        <v>24480522000</v>
      </c>
      <c r="G9" s="51">
        <f t="shared" si="2"/>
        <v>1234371000</v>
      </c>
      <c r="H9" s="51">
        <f t="shared" si="2"/>
        <v>23246151000</v>
      </c>
      <c r="I9" s="51">
        <f t="shared" si="2"/>
        <v>0</v>
      </c>
      <c r="J9" s="51">
        <f t="shared" si="2"/>
        <v>2807925041</v>
      </c>
      <c r="K9" s="51">
        <f t="shared" si="2"/>
        <v>2807925041</v>
      </c>
      <c r="L9" s="51">
        <f t="shared" si="2"/>
        <v>2807925041</v>
      </c>
      <c r="M9" s="51">
        <f t="shared" si="2"/>
        <v>2807925041</v>
      </c>
      <c r="N9" s="61">
        <f t="shared" si="1"/>
        <v>0.11470037448547871</v>
      </c>
      <c r="O9" s="62">
        <f t="shared" ref="O9:O72" si="3">+K9/F9</f>
        <v>0.11470037448547871</v>
      </c>
    </row>
    <row r="10" spans="1:15" ht="26.25" thickBot="1" x14ac:dyDescent="0.3">
      <c r="A10" s="52" t="s">
        <v>21</v>
      </c>
      <c r="B10" s="53" t="s">
        <v>22</v>
      </c>
      <c r="C10" s="54">
        <f>+C11+C21+C31+C37</f>
        <v>24480522000</v>
      </c>
      <c r="D10" s="54">
        <f t="shared" ref="D10:M10" si="4">+D11+D21+D31+D37</f>
        <v>0</v>
      </c>
      <c r="E10" s="54">
        <f t="shared" si="4"/>
        <v>0</v>
      </c>
      <c r="F10" s="54">
        <f t="shared" si="4"/>
        <v>24480522000</v>
      </c>
      <c r="G10" s="54">
        <f t="shared" si="4"/>
        <v>1234371000</v>
      </c>
      <c r="H10" s="54">
        <f t="shared" si="4"/>
        <v>23246151000</v>
      </c>
      <c r="I10" s="54">
        <f t="shared" si="4"/>
        <v>0</v>
      </c>
      <c r="J10" s="54">
        <f t="shared" si="4"/>
        <v>2807925041</v>
      </c>
      <c r="K10" s="54">
        <f t="shared" si="4"/>
        <v>2807925041</v>
      </c>
      <c r="L10" s="54">
        <f t="shared" si="4"/>
        <v>2807925041</v>
      </c>
      <c r="M10" s="54">
        <f t="shared" si="4"/>
        <v>2807925041</v>
      </c>
      <c r="N10" s="63">
        <f t="shared" si="1"/>
        <v>0.11470037448547871</v>
      </c>
      <c r="O10" s="64">
        <f t="shared" si="3"/>
        <v>0.11470037448547871</v>
      </c>
    </row>
    <row r="11" spans="1:15" ht="21.75" customHeight="1" thickTop="1" x14ac:dyDescent="0.25">
      <c r="A11" s="13" t="s">
        <v>23</v>
      </c>
      <c r="B11" s="3" t="s">
        <v>24</v>
      </c>
      <c r="C11" s="35">
        <f>+C12</f>
        <v>16329671000</v>
      </c>
      <c r="D11" s="35">
        <f t="shared" ref="D11:M11" si="5">+D12</f>
        <v>0</v>
      </c>
      <c r="E11" s="35">
        <f t="shared" si="5"/>
        <v>0</v>
      </c>
      <c r="F11" s="35">
        <f t="shared" si="5"/>
        <v>16329671000</v>
      </c>
      <c r="G11" s="35">
        <f t="shared" si="5"/>
        <v>0</v>
      </c>
      <c r="H11" s="35">
        <f t="shared" si="5"/>
        <v>16329671000</v>
      </c>
      <c r="I11" s="35">
        <f t="shared" si="5"/>
        <v>0</v>
      </c>
      <c r="J11" s="35">
        <f t="shared" si="5"/>
        <v>1907883993</v>
      </c>
      <c r="K11" s="35">
        <f t="shared" si="5"/>
        <v>1907883993</v>
      </c>
      <c r="L11" s="35">
        <f t="shared" si="5"/>
        <v>1907883993</v>
      </c>
      <c r="M11" s="35">
        <f t="shared" si="5"/>
        <v>1907883993</v>
      </c>
      <c r="N11" s="23">
        <f t="shared" si="1"/>
        <v>0.11683542142398337</v>
      </c>
      <c r="O11" s="26">
        <f t="shared" si="3"/>
        <v>0.11683542142398337</v>
      </c>
    </row>
    <row r="12" spans="1:15" ht="21.75" customHeight="1" x14ac:dyDescent="0.25">
      <c r="A12" s="14" t="s">
        <v>25</v>
      </c>
      <c r="B12" s="4" t="s">
        <v>26</v>
      </c>
      <c r="C12" s="36">
        <f>SUM(C13:C20)</f>
        <v>16329671000</v>
      </c>
      <c r="D12" s="36">
        <f t="shared" ref="D12:M12" si="6">SUM(D13:D20)</f>
        <v>0</v>
      </c>
      <c r="E12" s="36">
        <f t="shared" si="6"/>
        <v>0</v>
      </c>
      <c r="F12" s="36">
        <f t="shared" si="6"/>
        <v>16329671000</v>
      </c>
      <c r="G12" s="36">
        <f t="shared" si="6"/>
        <v>0</v>
      </c>
      <c r="H12" s="36">
        <f t="shared" si="6"/>
        <v>16329671000</v>
      </c>
      <c r="I12" s="36">
        <f t="shared" si="6"/>
        <v>0</v>
      </c>
      <c r="J12" s="36">
        <f t="shared" si="6"/>
        <v>1907883993</v>
      </c>
      <c r="K12" s="36">
        <f t="shared" si="6"/>
        <v>1907883993</v>
      </c>
      <c r="L12" s="36">
        <f t="shared" si="6"/>
        <v>1907883993</v>
      </c>
      <c r="M12" s="36">
        <f t="shared" si="6"/>
        <v>1907883993</v>
      </c>
      <c r="N12" s="23">
        <f t="shared" si="1"/>
        <v>0.11683542142398337</v>
      </c>
      <c r="O12" s="26">
        <f t="shared" si="3"/>
        <v>0.11683542142398337</v>
      </c>
    </row>
    <row r="13" spans="1:15" x14ac:dyDescent="0.25">
      <c r="A13" s="15" t="s">
        <v>27</v>
      </c>
      <c r="B13" s="2" t="s">
        <v>28</v>
      </c>
      <c r="C13" s="28">
        <v>12422135022</v>
      </c>
      <c r="D13" s="28">
        <v>0</v>
      </c>
      <c r="E13" s="28">
        <v>0</v>
      </c>
      <c r="F13" s="28">
        <f>+C13+D13-E13</f>
        <v>12422135022</v>
      </c>
      <c r="G13" s="28">
        <v>0</v>
      </c>
      <c r="H13" s="28">
        <v>12422135022</v>
      </c>
      <c r="I13" s="28">
        <f>+F13-H13</f>
        <v>0</v>
      </c>
      <c r="J13" s="28">
        <v>1671936719</v>
      </c>
      <c r="K13" s="28">
        <v>1671936719</v>
      </c>
      <c r="L13" s="28">
        <v>1671936719</v>
      </c>
      <c r="M13" s="28">
        <v>1671936719</v>
      </c>
      <c r="N13" s="23">
        <f t="shared" si="1"/>
        <v>0.13459334615498433</v>
      </c>
      <c r="O13" s="26">
        <f>+K13/F13</f>
        <v>0.13459334615498433</v>
      </c>
    </row>
    <row r="14" spans="1:15" x14ac:dyDescent="0.25">
      <c r="A14" s="15" t="s">
        <v>29</v>
      </c>
      <c r="B14" s="2" t="s">
        <v>30</v>
      </c>
      <c r="C14" s="28">
        <v>732062860</v>
      </c>
      <c r="D14" s="28">
        <v>0</v>
      </c>
      <c r="E14" s="28">
        <v>0</v>
      </c>
      <c r="F14" s="28">
        <f t="shared" ref="F14:F20" si="7">+C14+D14-E14</f>
        <v>732062860</v>
      </c>
      <c r="G14" s="28">
        <v>0</v>
      </c>
      <c r="H14" s="28">
        <v>732062860</v>
      </c>
      <c r="I14" s="28">
        <f t="shared" ref="I14:I20" si="8">+F14-H14</f>
        <v>0</v>
      </c>
      <c r="J14" s="28">
        <v>100833972</v>
      </c>
      <c r="K14" s="28">
        <v>100833972</v>
      </c>
      <c r="L14" s="28">
        <v>100833972</v>
      </c>
      <c r="M14" s="28">
        <v>100833972</v>
      </c>
      <c r="N14" s="23">
        <f t="shared" si="1"/>
        <v>0.13773949958341009</v>
      </c>
      <c r="O14" s="26">
        <f t="shared" si="3"/>
        <v>0.13773949958341009</v>
      </c>
    </row>
    <row r="15" spans="1:15" x14ac:dyDescent="0.25">
      <c r="A15" s="15" t="s">
        <v>31</v>
      </c>
      <c r="B15" s="2" t="s">
        <v>32</v>
      </c>
      <c r="C15" s="28">
        <v>21963224</v>
      </c>
      <c r="D15" s="28">
        <v>0</v>
      </c>
      <c r="E15" s="28">
        <v>0</v>
      </c>
      <c r="F15" s="28">
        <f t="shared" si="7"/>
        <v>21963224</v>
      </c>
      <c r="G15" s="28">
        <v>0</v>
      </c>
      <c r="H15" s="28">
        <v>21963224</v>
      </c>
      <c r="I15" s="28">
        <f t="shared" si="8"/>
        <v>0</v>
      </c>
      <c r="J15" s="28">
        <v>3226783</v>
      </c>
      <c r="K15" s="28">
        <v>3226783</v>
      </c>
      <c r="L15" s="28">
        <v>3226783</v>
      </c>
      <c r="M15" s="28">
        <v>3226783</v>
      </c>
      <c r="N15" s="23">
        <f t="shared" si="1"/>
        <v>0.14691754725991046</v>
      </c>
      <c r="O15" s="26">
        <f t="shared" si="3"/>
        <v>0.14691754725991046</v>
      </c>
    </row>
    <row r="16" spans="1:15" x14ac:dyDescent="0.25">
      <c r="A16" s="15" t="s">
        <v>33</v>
      </c>
      <c r="B16" s="2" t="s">
        <v>34</v>
      </c>
      <c r="C16" s="28">
        <v>634664758</v>
      </c>
      <c r="D16" s="28">
        <v>0</v>
      </c>
      <c r="E16" s="28">
        <v>0</v>
      </c>
      <c r="F16" s="28">
        <f t="shared" si="7"/>
        <v>634664758</v>
      </c>
      <c r="G16" s="28">
        <v>0</v>
      </c>
      <c r="H16" s="28">
        <v>634664758</v>
      </c>
      <c r="I16" s="28">
        <f t="shared" si="8"/>
        <v>0</v>
      </c>
      <c r="J16" s="28">
        <v>0</v>
      </c>
      <c r="K16" s="28">
        <v>0</v>
      </c>
      <c r="L16" s="28">
        <v>0</v>
      </c>
      <c r="M16" s="28">
        <v>0</v>
      </c>
      <c r="N16" s="23">
        <f t="shared" si="1"/>
        <v>0</v>
      </c>
      <c r="O16" s="26">
        <f t="shared" si="3"/>
        <v>0</v>
      </c>
    </row>
    <row r="17" spans="1:15" x14ac:dyDescent="0.25">
      <c r="A17" s="15" t="s">
        <v>35</v>
      </c>
      <c r="B17" s="2" t="s">
        <v>36</v>
      </c>
      <c r="C17" s="28">
        <v>423760126</v>
      </c>
      <c r="D17" s="28">
        <v>0</v>
      </c>
      <c r="E17" s="28">
        <v>0</v>
      </c>
      <c r="F17" s="28">
        <f t="shared" si="7"/>
        <v>423760126</v>
      </c>
      <c r="G17" s="28">
        <v>0</v>
      </c>
      <c r="H17" s="28">
        <v>423760126</v>
      </c>
      <c r="I17" s="28">
        <f t="shared" si="8"/>
        <v>0</v>
      </c>
      <c r="J17" s="28">
        <v>108627513</v>
      </c>
      <c r="K17" s="28">
        <v>108627513</v>
      </c>
      <c r="L17" s="28">
        <v>108627513</v>
      </c>
      <c r="M17" s="28">
        <v>108627513</v>
      </c>
      <c r="N17" s="23">
        <f t="shared" si="1"/>
        <v>0.25634198768385302</v>
      </c>
      <c r="O17" s="26">
        <f t="shared" si="3"/>
        <v>0.25634198768385302</v>
      </c>
    </row>
    <row r="18" spans="1:15" x14ac:dyDescent="0.25">
      <c r="A18" s="15" t="s">
        <v>37</v>
      </c>
      <c r="B18" s="2" t="s">
        <v>38</v>
      </c>
      <c r="C18" s="28">
        <v>75349028</v>
      </c>
      <c r="D18" s="28">
        <v>0</v>
      </c>
      <c r="E18" s="28">
        <v>0</v>
      </c>
      <c r="F18" s="28">
        <f t="shared" si="7"/>
        <v>75349028</v>
      </c>
      <c r="G18" s="28">
        <v>0</v>
      </c>
      <c r="H18" s="28">
        <v>75349028</v>
      </c>
      <c r="I18" s="28">
        <f t="shared" si="8"/>
        <v>0</v>
      </c>
      <c r="J18" s="28">
        <v>7689111</v>
      </c>
      <c r="K18" s="28">
        <v>7689111</v>
      </c>
      <c r="L18" s="28">
        <v>7689111</v>
      </c>
      <c r="M18" s="28">
        <v>7689111</v>
      </c>
      <c r="N18" s="23">
        <f t="shared" si="1"/>
        <v>0.1020465851264863</v>
      </c>
      <c r="O18" s="26">
        <f t="shared" si="3"/>
        <v>0.1020465851264863</v>
      </c>
    </row>
    <row r="19" spans="1:15" x14ac:dyDescent="0.25">
      <c r="A19" s="15" t="s">
        <v>39</v>
      </c>
      <c r="B19" s="2" t="s">
        <v>40</v>
      </c>
      <c r="C19" s="28">
        <v>1309052686</v>
      </c>
      <c r="D19" s="28">
        <v>0</v>
      </c>
      <c r="E19" s="28">
        <v>0</v>
      </c>
      <c r="F19" s="28">
        <f t="shared" si="7"/>
        <v>1309052686</v>
      </c>
      <c r="G19" s="28">
        <v>0</v>
      </c>
      <c r="H19" s="28">
        <v>1309052686</v>
      </c>
      <c r="I19" s="28">
        <f t="shared" si="8"/>
        <v>0</v>
      </c>
      <c r="J19" s="28">
        <v>0</v>
      </c>
      <c r="K19" s="28">
        <v>0</v>
      </c>
      <c r="L19" s="28">
        <v>0</v>
      </c>
      <c r="M19" s="28">
        <v>0</v>
      </c>
      <c r="N19" s="23">
        <f t="shared" si="1"/>
        <v>0</v>
      </c>
      <c r="O19" s="26">
        <f t="shared" si="3"/>
        <v>0</v>
      </c>
    </row>
    <row r="20" spans="1:15" x14ac:dyDescent="0.25">
      <c r="A20" s="15" t="s">
        <v>41</v>
      </c>
      <c r="B20" s="2" t="s">
        <v>42</v>
      </c>
      <c r="C20" s="28">
        <v>710683296</v>
      </c>
      <c r="D20" s="28">
        <v>0</v>
      </c>
      <c r="E20" s="28">
        <v>0</v>
      </c>
      <c r="F20" s="28">
        <f t="shared" si="7"/>
        <v>710683296</v>
      </c>
      <c r="G20" s="28">
        <v>0</v>
      </c>
      <c r="H20" s="28">
        <v>710683296</v>
      </c>
      <c r="I20" s="28">
        <f t="shared" si="8"/>
        <v>0</v>
      </c>
      <c r="J20" s="28">
        <v>15569895</v>
      </c>
      <c r="K20" s="28">
        <v>15569895</v>
      </c>
      <c r="L20" s="28">
        <v>15569895</v>
      </c>
      <c r="M20" s="28">
        <v>15569895</v>
      </c>
      <c r="N20" s="23">
        <f t="shared" si="1"/>
        <v>2.190834523286727E-2</v>
      </c>
      <c r="O20" s="26">
        <f t="shared" si="3"/>
        <v>2.190834523286727E-2</v>
      </c>
    </row>
    <row r="21" spans="1:15" s="40" customFormat="1" ht="25.5" x14ac:dyDescent="0.25">
      <c r="A21" s="38" t="s">
        <v>43</v>
      </c>
      <c r="B21" s="39" t="s">
        <v>44</v>
      </c>
      <c r="C21" s="29">
        <f>SUM(C22:C30)</f>
        <v>5887913000</v>
      </c>
      <c r="D21" s="29">
        <f t="shared" ref="D21:M21" si="9">SUM(D22:D30)</f>
        <v>0</v>
      </c>
      <c r="E21" s="29">
        <f t="shared" si="9"/>
        <v>0</v>
      </c>
      <c r="F21" s="29">
        <f t="shared" si="9"/>
        <v>5887913000</v>
      </c>
      <c r="G21" s="29">
        <f t="shared" si="9"/>
        <v>0</v>
      </c>
      <c r="H21" s="29">
        <f t="shared" si="9"/>
        <v>5887913000</v>
      </c>
      <c r="I21" s="29">
        <f t="shared" si="9"/>
        <v>0</v>
      </c>
      <c r="J21" s="29">
        <f t="shared" si="9"/>
        <v>808613895</v>
      </c>
      <c r="K21" s="29">
        <f t="shared" si="9"/>
        <v>808613895</v>
      </c>
      <c r="L21" s="29">
        <f t="shared" si="9"/>
        <v>808613895</v>
      </c>
      <c r="M21" s="29">
        <f t="shared" si="9"/>
        <v>808613895</v>
      </c>
      <c r="N21" s="24">
        <f t="shared" si="1"/>
        <v>0.13733455215795479</v>
      </c>
      <c r="O21" s="25">
        <f t="shared" si="3"/>
        <v>0.13733455215795479</v>
      </c>
    </row>
    <row r="22" spans="1:15" x14ac:dyDescent="0.25">
      <c r="A22" s="15" t="s">
        <v>45</v>
      </c>
      <c r="B22" s="2" t="s">
        <v>46</v>
      </c>
      <c r="C22" s="28">
        <v>1783978358</v>
      </c>
      <c r="D22" s="28">
        <v>0</v>
      </c>
      <c r="E22" s="28">
        <v>0</v>
      </c>
      <c r="F22" s="28">
        <f>+C22+D22-E22</f>
        <v>1783978358</v>
      </c>
      <c r="G22" s="28">
        <v>0</v>
      </c>
      <c r="H22" s="65">
        <v>1783978358</v>
      </c>
      <c r="I22" s="28">
        <f t="shared" ref="I22:I36" si="10">+F22-H22</f>
        <v>0</v>
      </c>
      <c r="J22" s="65">
        <v>256740100</v>
      </c>
      <c r="K22" s="65">
        <v>256740100</v>
      </c>
      <c r="L22" s="65">
        <v>256740100</v>
      </c>
      <c r="M22" s="65">
        <v>256740100</v>
      </c>
      <c r="N22" s="23">
        <f t="shared" si="1"/>
        <v>0.14391435795657787</v>
      </c>
      <c r="O22" s="26">
        <f t="shared" si="3"/>
        <v>0.14391435795657787</v>
      </c>
    </row>
    <row r="23" spans="1:15" x14ac:dyDescent="0.25">
      <c r="A23" s="15" t="s">
        <v>47</v>
      </c>
      <c r="B23" s="2" t="s">
        <v>48</v>
      </c>
      <c r="C23" s="28">
        <v>1268913749</v>
      </c>
      <c r="D23" s="28">
        <v>0</v>
      </c>
      <c r="E23" s="28">
        <v>0</v>
      </c>
      <c r="F23" s="28">
        <f t="shared" ref="F23:F30" si="11">+C23+D23-E23</f>
        <v>1268913749</v>
      </c>
      <c r="G23" s="28">
        <v>0</v>
      </c>
      <c r="H23" s="65">
        <v>1268913749</v>
      </c>
      <c r="I23" s="28">
        <f t="shared" si="10"/>
        <v>0</v>
      </c>
      <c r="J23" s="65">
        <v>182135400</v>
      </c>
      <c r="K23" s="65">
        <v>182135400</v>
      </c>
      <c r="L23" s="65">
        <v>182135400</v>
      </c>
      <c r="M23" s="65">
        <v>182135400</v>
      </c>
      <c r="N23" s="23">
        <f t="shared" si="1"/>
        <v>0.14353646979043017</v>
      </c>
      <c r="O23" s="26">
        <f t="shared" si="3"/>
        <v>0.14353646979043017</v>
      </c>
    </row>
    <row r="24" spans="1:15" x14ac:dyDescent="0.25">
      <c r="A24" s="15" t="s">
        <v>49</v>
      </c>
      <c r="B24" s="2" t="s">
        <v>50</v>
      </c>
      <c r="C24" s="28">
        <v>1438369991</v>
      </c>
      <c r="D24" s="28">
        <v>0</v>
      </c>
      <c r="E24" s="28">
        <v>0</v>
      </c>
      <c r="F24" s="28">
        <f t="shared" si="11"/>
        <v>1438369991</v>
      </c>
      <c r="G24" s="28">
        <v>0</v>
      </c>
      <c r="H24" s="65">
        <v>1438369991</v>
      </c>
      <c r="I24" s="28">
        <f t="shared" si="10"/>
        <v>0</v>
      </c>
      <c r="J24" s="65">
        <v>168459595</v>
      </c>
      <c r="K24" s="65">
        <v>168459595</v>
      </c>
      <c r="L24" s="65">
        <v>168459595</v>
      </c>
      <c r="M24" s="65">
        <v>168459595</v>
      </c>
      <c r="N24" s="23">
        <f t="shared" si="1"/>
        <v>0.11711840211772048</v>
      </c>
      <c r="O24" s="26">
        <f t="shared" si="3"/>
        <v>0.11711840211772048</v>
      </c>
    </row>
    <row r="25" spans="1:15" x14ac:dyDescent="0.25">
      <c r="A25" s="15" t="s">
        <v>51</v>
      </c>
      <c r="B25" s="2" t="s">
        <v>52</v>
      </c>
      <c r="C25" s="28">
        <v>585984556</v>
      </c>
      <c r="D25" s="28">
        <v>0</v>
      </c>
      <c r="E25" s="28">
        <v>0</v>
      </c>
      <c r="F25" s="28">
        <f t="shared" si="11"/>
        <v>585984556</v>
      </c>
      <c r="G25" s="28">
        <v>0</v>
      </c>
      <c r="H25" s="65">
        <v>585984556</v>
      </c>
      <c r="I25" s="28">
        <f t="shared" si="10"/>
        <v>0</v>
      </c>
      <c r="J25" s="65">
        <v>84517700</v>
      </c>
      <c r="K25" s="65">
        <v>84517700</v>
      </c>
      <c r="L25" s="65">
        <v>84517700</v>
      </c>
      <c r="M25" s="65">
        <v>84517700</v>
      </c>
      <c r="N25" s="23">
        <f t="shared" si="1"/>
        <v>0.1442319582224621</v>
      </c>
      <c r="O25" s="26">
        <f t="shared" si="3"/>
        <v>0.1442319582224621</v>
      </c>
    </row>
    <row r="26" spans="1:15" x14ac:dyDescent="0.25">
      <c r="A26" s="15" t="s">
        <v>53</v>
      </c>
      <c r="B26" s="2" t="s">
        <v>54</v>
      </c>
      <c r="C26" s="28">
        <v>77926468</v>
      </c>
      <c r="D26" s="28">
        <v>0</v>
      </c>
      <c r="E26" s="28">
        <v>0</v>
      </c>
      <c r="F26" s="28">
        <f t="shared" si="11"/>
        <v>77926468</v>
      </c>
      <c r="G26" s="28">
        <v>0</v>
      </c>
      <c r="H26" s="65">
        <v>77926468</v>
      </c>
      <c r="I26" s="28">
        <f t="shared" si="10"/>
        <v>0</v>
      </c>
      <c r="J26" s="65">
        <v>11029900</v>
      </c>
      <c r="K26" s="65">
        <v>11029900</v>
      </c>
      <c r="L26" s="65">
        <v>11029900</v>
      </c>
      <c r="M26" s="65">
        <v>11029900</v>
      </c>
      <c r="N26" s="23">
        <f t="shared" si="1"/>
        <v>0.14154240892837591</v>
      </c>
      <c r="O26" s="26">
        <f t="shared" si="3"/>
        <v>0.14154240892837591</v>
      </c>
    </row>
    <row r="27" spans="1:15" x14ac:dyDescent="0.25">
      <c r="A27" s="15" t="s">
        <v>55</v>
      </c>
      <c r="B27" s="2" t="s">
        <v>56</v>
      </c>
      <c r="C27" s="28">
        <v>439514235</v>
      </c>
      <c r="D27" s="28">
        <v>0</v>
      </c>
      <c r="E27" s="28">
        <v>0</v>
      </c>
      <c r="F27" s="28">
        <f t="shared" si="11"/>
        <v>439514235</v>
      </c>
      <c r="G27" s="28">
        <v>0</v>
      </c>
      <c r="H27" s="65">
        <v>439514235</v>
      </c>
      <c r="I27" s="28">
        <f t="shared" si="10"/>
        <v>0</v>
      </c>
      <c r="J27" s="65">
        <v>63392700</v>
      </c>
      <c r="K27" s="65">
        <v>63392700</v>
      </c>
      <c r="L27" s="65">
        <v>63392700</v>
      </c>
      <c r="M27" s="65">
        <v>63392700</v>
      </c>
      <c r="N27" s="23">
        <f t="shared" si="1"/>
        <v>0.14423355366408097</v>
      </c>
      <c r="O27" s="26">
        <f t="shared" si="3"/>
        <v>0.14423355366408097</v>
      </c>
    </row>
    <row r="28" spans="1:15" x14ac:dyDescent="0.25">
      <c r="A28" s="15" t="s">
        <v>57</v>
      </c>
      <c r="B28" s="2" t="s">
        <v>58</v>
      </c>
      <c r="C28" s="28">
        <v>73339709</v>
      </c>
      <c r="D28" s="28">
        <v>0</v>
      </c>
      <c r="E28" s="28">
        <v>0</v>
      </c>
      <c r="F28" s="28">
        <f t="shared" si="11"/>
        <v>73339709</v>
      </c>
      <c r="G28" s="28">
        <v>0</v>
      </c>
      <c r="H28" s="65">
        <v>73339709</v>
      </c>
      <c r="I28" s="28">
        <f t="shared" si="10"/>
        <v>0</v>
      </c>
      <c r="J28" s="65">
        <v>10579300</v>
      </c>
      <c r="K28" s="65">
        <v>10579300</v>
      </c>
      <c r="L28" s="65">
        <v>10579300</v>
      </c>
      <c r="M28" s="65">
        <v>10579300</v>
      </c>
      <c r="N28" s="23">
        <f t="shared" si="1"/>
        <v>0.14425064053635664</v>
      </c>
      <c r="O28" s="26">
        <f t="shared" si="3"/>
        <v>0.14425064053635664</v>
      </c>
    </row>
    <row r="29" spans="1:15" x14ac:dyDescent="0.25">
      <c r="A29" s="15" t="s">
        <v>59</v>
      </c>
      <c r="B29" s="2" t="s">
        <v>60</v>
      </c>
      <c r="C29" s="28">
        <v>73339709</v>
      </c>
      <c r="D29" s="28">
        <v>0</v>
      </c>
      <c r="E29" s="28">
        <v>0</v>
      </c>
      <c r="F29" s="28">
        <f t="shared" si="11"/>
        <v>73339709</v>
      </c>
      <c r="G29" s="28">
        <v>0</v>
      </c>
      <c r="H29" s="65">
        <v>73339709</v>
      </c>
      <c r="I29" s="28">
        <f t="shared" si="10"/>
        <v>0</v>
      </c>
      <c r="J29" s="65">
        <v>10579300</v>
      </c>
      <c r="K29" s="65">
        <v>10579300</v>
      </c>
      <c r="L29" s="65">
        <v>10579300</v>
      </c>
      <c r="M29" s="65">
        <v>10579300</v>
      </c>
      <c r="N29" s="23">
        <f t="shared" si="1"/>
        <v>0.14425064053635664</v>
      </c>
      <c r="O29" s="26">
        <f t="shared" si="3"/>
        <v>0.14425064053635664</v>
      </c>
    </row>
    <row r="30" spans="1:15" x14ac:dyDescent="0.25">
      <c r="A30" s="15" t="s">
        <v>61</v>
      </c>
      <c r="B30" s="2" t="s">
        <v>62</v>
      </c>
      <c r="C30" s="28">
        <v>146546225</v>
      </c>
      <c r="D30" s="28">
        <v>0</v>
      </c>
      <c r="E30" s="28">
        <v>0</v>
      </c>
      <c r="F30" s="28">
        <f t="shared" si="11"/>
        <v>146546225</v>
      </c>
      <c r="G30" s="28">
        <v>0</v>
      </c>
      <c r="H30" s="65">
        <v>146546225</v>
      </c>
      <c r="I30" s="28">
        <f t="shared" si="10"/>
        <v>0</v>
      </c>
      <c r="J30" s="65">
        <v>21179900</v>
      </c>
      <c r="K30" s="65">
        <v>21179900</v>
      </c>
      <c r="L30" s="65">
        <v>21179900</v>
      </c>
      <c r="M30" s="65">
        <v>21179900</v>
      </c>
      <c r="N30" s="23">
        <f t="shared" si="1"/>
        <v>0.14452709375488859</v>
      </c>
      <c r="O30" s="26">
        <f t="shared" si="3"/>
        <v>0.14452709375488859</v>
      </c>
    </row>
    <row r="31" spans="1:15" s="40" customFormat="1" ht="38.25" x14ac:dyDescent="0.25">
      <c r="A31" s="14" t="s">
        <v>63</v>
      </c>
      <c r="B31" s="4" t="s">
        <v>64</v>
      </c>
      <c r="C31" s="29">
        <f>SUM(C32:C36)</f>
        <v>1028567000</v>
      </c>
      <c r="D31" s="29">
        <f t="shared" ref="D31:M31" si="12">SUM(D32:D36)</f>
        <v>0</v>
      </c>
      <c r="E31" s="29">
        <f t="shared" si="12"/>
        <v>0</v>
      </c>
      <c r="F31" s="29">
        <f t="shared" si="12"/>
        <v>1028567000</v>
      </c>
      <c r="G31" s="29">
        <f t="shared" si="12"/>
        <v>0</v>
      </c>
      <c r="H31" s="29">
        <f t="shared" si="12"/>
        <v>1028567000</v>
      </c>
      <c r="I31" s="29">
        <f t="shared" si="12"/>
        <v>0</v>
      </c>
      <c r="J31" s="29">
        <f t="shared" si="12"/>
        <v>91427153</v>
      </c>
      <c r="K31" s="29">
        <f t="shared" si="12"/>
        <v>91427153</v>
      </c>
      <c r="L31" s="29">
        <f t="shared" si="12"/>
        <v>91427153</v>
      </c>
      <c r="M31" s="29">
        <f t="shared" si="12"/>
        <v>91427153</v>
      </c>
      <c r="N31" s="24">
        <f t="shared" si="1"/>
        <v>8.8887892572870802E-2</v>
      </c>
      <c r="O31" s="25">
        <f t="shared" si="3"/>
        <v>8.8887892572870802E-2</v>
      </c>
    </row>
    <row r="32" spans="1:15" x14ac:dyDescent="0.25">
      <c r="A32" s="15" t="s">
        <v>65</v>
      </c>
      <c r="B32" s="2" t="s">
        <v>66</v>
      </c>
      <c r="C32" s="28">
        <v>80000000</v>
      </c>
      <c r="D32" s="28">
        <v>0</v>
      </c>
      <c r="E32" s="28">
        <v>0</v>
      </c>
      <c r="F32" s="28">
        <f t="shared" ref="F32:F37" si="13">+C32+D32-E32</f>
        <v>80000000</v>
      </c>
      <c r="G32" s="28">
        <v>0</v>
      </c>
      <c r="H32" s="28">
        <v>80000000</v>
      </c>
      <c r="I32" s="28">
        <f t="shared" si="10"/>
        <v>0</v>
      </c>
      <c r="J32" s="28">
        <v>21431747</v>
      </c>
      <c r="K32" s="28">
        <v>21431747</v>
      </c>
      <c r="L32" s="28">
        <v>21431747</v>
      </c>
      <c r="M32" s="28">
        <v>21431747</v>
      </c>
      <c r="N32" s="23">
        <f t="shared" si="1"/>
        <v>0.26789683749999998</v>
      </c>
      <c r="O32" s="26">
        <f t="shared" si="3"/>
        <v>0.26789683749999998</v>
      </c>
    </row>
    <row r="33" spans="1:15" x14ac:dyDescent="0.25">
      <c r="A33" s="15" t="s">
        <v>67</v>
      </c>
      <c r="B33" s="2" t="s">
        <v>68</v>
      </c>
      <c r="C33" s="28">
        <v>441909836</v>
      </c>
      <c r="D33" s="28">
        <v>0</v>
      </c>
      <c r="E33" s="28">
        <v>0</v>
      </c>
      <c r="F33" s="28">
        <f t="shared" si="13"/>
        <v>441909836</v>
      </c>
      <c r="G33" s="28">
        <v>0</v>
      </c>
      <c r="H33" s="28">
        <v>441909836</v>
      </c>
      <c r="I33" s="28">
        <f t="shared" si="10"/>
        <v>0</v>
      </c>
      <c r="J33" s="28">
        <v>0</v>
      </c>
      <c r="K33" s="28">
        <v>0</v>
      </c>
      <c r="L33" s="28">
        <v>0</v>
      </c>
      <c r="M33" s="28">
        <v>0</v>
      </c>
      <c r="N33" s="23">
        <f t="shared" si="1"/>
        <v>0</v>
      </c>
      <c r="O33" s="26">
        <f t="shared" si="3"/>
        <v>0</v>
      </c>
    </row>
    <row r="34" spans="1:15" x14ac:dyDescent="0.25">
      <c r="A34" s="15" t="s">
        <v>69</v>
      </c>
      <c r="B34" s="2" t="s">
        <v>70</v>
      </c>
      <c r="C34" s="28">
        <v>25000000</v>
      </c>
      <c r="D34" s="28">
        <v>0</v>
      </c>
      <c r="E34" s="28">
        <v>0</v>
      </c>
      <c r="F34" s="28">
        <f t="shared" si="13"/>
        <v>25000000</v>
      </c>
      <c r="G34" s="28">
        <v>0</v>
      </c>
      <c r="H34" s="28">
        <v>25000000</v>
      </c>
      <c r="I34" s="28">
        <f t="shared" si="10"/>
        <v>0</v>
      </c>
      <c r="J34" s="28">
        <v>1897307</v>
      </c>
      <c r="K34" s="28">
        <v>1897307</v>
      </c>
      <c r="L34" s="28">
        <v>1897307</v>
      </c>
      <c r="M34" s="28">
        <v>1897307</v>
      </c>
      <c r="N34" s="23">
        <f t="shared" si="1"/>
        <v>7.5892280000000006E-2</v>
      </c>
      <c r="O34" s="26">
        <f t="shared" si="3"/>
        <v>7.5892280000000006E-2</v>
      </c>
    </row>
    <row r="35" spans="1:15" x14ac:dyDescent="0.25">
      <c r="A35" s="15" t="s">
        <v>71</v>
      </c>
      <c r="B35" s="2" t="s">
        <v>72</v>
      </c>
      <c r="C35" s="28">
        <v>349198488</v>
      </c>
      <c r="D35" s="28">
        <v>0</v>
      </c>
      <c r="E35" s="28">
        <v>0</v>
      </c>
      <c r="F35" s="28">
        <f t="shared" si="13"/>
        <v>349198488</v>
      </c>
      <c r="G35" s="28">
        <v>0</v>
      </c>
      <c r="H35" s="28">
        <v>349198488</v>
      </c>
      <c r="I35" s="28">
        <f t="shared" si="10"/>
        <v>0</v>
      </c>
      <c r="J35" s="28">
        <v>46958825</v>
      </c>
      <c r="K35" s="28">
        <v>46958825</v>
      </c>
      <c r="L35" s="28">
        <v>46958825</v>
      </c>
      <c r="M35" s="28">
        <v>46958825</v>
      </c>
      <c r="N35" s="23">
        <f t="shared" si="1"/>
        <v>0.13447602613903642</v>
      </c>
      <c r="O35" s="26">
        <f t="shared" si="3"/>
        <v>0.13447602613903642</v>
      </c>
    </row>
    <row r="36" spans="1:15" x14ac:dyDescent="0.25">
      <c r="A36" s="15" t="s">
        <v>73</v>
      </c>
      <c r="B36" s="2" t="s">
        <v>74</v>
      </c>
      <c r="C36" s="28">
        <v>132458676</v>
      </c>
      <c r="D36" s="28">
        <v>0</v>
      </c>
      <c r="E36" s="28">
        <v>0</v>
      </c>
      <c r="F36" s="28">
        <f t="shared" si="13"/>
        <v>132458676</v>
      </c>
      <c r="G36" s="28">
        <v>0</v>
      </c>
      <c r="H36" s="28">
        <v>132458676</v>
      </c>
      <c r="I36" s="28">
        <f t="shared" si="10"/>
        <v>0</v>
      </c>
      <c r="J36" s="28">
        <v>21139274</v>
      </c>
      <c r="K36" s="28">
        <v>21139274</v>
      </c>
      <c r="L36" s="28">
        <v>21139274</v>
      </c>
      <c r="M36" s="28">
        <v>21139274</v>
      </c>
      <c r="N36" s="23">
        <f t="shared" si="1"/>
        <v>0.15959146383133108</v>
      </c>
      <c r="O36" s="26">
        <f t="shared" si="3"/>
        <v>0.15959146383133108</v>
      </c>
    </row>
    <row r="37" spans="1:15" ht="39" thickBot="1" x14ac:dyDescent="0.3">
      <c r="A37" s="5" t="s">
        <v>75</v>
      </c>
      <c r="B37" s="6" t="s">
        <v>76</v>
      </c>
      <c r="C37" s="21">
        <v>1234371000</v>
      </c>
      <c r="D37" s="31"/>
      <c r="E37" s="31"/>
      <c r="F37" s="28">
        <f t="shared" si="13"/>
        <v>1234371000</v>
      </c>
      <c r="G37" s="31">
        <v>1234371000</v>
      </c>
      <c r="H37" s="41">
        <v>0</v>
      </c>
      <c r="I37" s="28">
        <v>0</v>
      </c>
      <c r="J37" s="31">
        <v>0</v>
      </c>
      <c r="K37" s="31">
        <v>0</v>
      </c>
      <c r="L37" s="31">
        <v>0</v>
      </c>
      <c r="M37" s="31">
        <v>0</v>
      </c>
      <c r="N37" s="23">
        <f t="shared" si="1"/>
        <v>0</v>
      </c>
      <c r="O37" s="23">
        <f>+K37/G37</f>
        <v>0</v>
      </c>
    </row>
    <row r="38" spans="1:15" s="40" customFormat="1" ht="29.25" customHeight="1" thickTop="1" thickBot="1" x14ac:dyDescent="0.3">
      <c r="A38" s="118" t="s">
        <v>77</v>
      </c>
      <c r="B38" s="119"/>
      <c r="C38" s="55">
        <f t="shared" ref="C38:M38" si="14">+C39+C49</f>
        <v>16015709000</v>
      </c>
      <c r="D38" s="55">
        <f t="shared" si="14"/>
        <v>0</v>
      </c>
      <c r="E38" s="55">
        <f t="shared" si="14"/>
        <v>0</v>
      </c>
      <c r="F38" s="55">
        <f t="shared" si="14"/>
        <v>16015709000</v>
      </c>
      <c r="G38" s="55">
        <f t="shared" si="14"/>
        <v>0</v>
      </c>
      <c r="H38" s="55">
        <f t="shared" si="14"/>
        <v>11057578187.51</v>
      </c>
      <c r="I38" s="55">
        <f t="shared" si="14"/>
        <v>4958130812.4899998</v>
      </c>
      <c r="J38" s="55">
        <f t="shared" si="14"/>
        <v>7894185792.8199997</v>
      </c>
      <c r="K38" s="55">
        <f t="shared" si="14"/>
        <v>951903246.29999995</v>
      </c>
      <c r="L38" s="55">
        <f t="shared" si="14"/>
        <v>951903246.29999995</v>
      </c>
      <c r="M38" s="55">
        <f t="shared" si="14"/>
        <v>948443061.29999995</v>
      </c>
      <c r="N38" s="56">
        <f t="shared" si="1"/>
        <v>0.49290267404458959</v>
      </c>
      <c r="O38" s="57">
        <f t="shared" si="3"/>
        <v>5.943559828041331E-2</v>
      </c>
    </row>
    <row r="39" spans="1:15" s="40" customFormat="1" ht="26.25" thickTop="1" x14ac:dyDescent="0.25">
      <c r="A39" s="13" t="s">
        <v>78</v>
      </c>
      <c r="B39" s="7" t="s">
        <v>79</v>
      </c>
      <c r="C39" s="32">
        <f>+C40</f>
        <v>649249000</v>
      </c>
      <c r="D39" s="32">
        <f t="shared" ref="D39:M39" si="15">+D40</f>
        <v>0</v>
      </c>
      <c r="E39" s="32">
        <f t="shared" si="15"/>
        <v>0</v>
      </c>
      <c r="F39" s="32">
        <f t="shared" si="15"/>
        <v>649249000</v>
      </c>
      <c r="G39" s="32">
        <f t="shared" si="15"/>
        <v>0</v>
      </c>
      <c r="H39" s="32">
        <f t="shared" si="15"/>
        <v>81131471</v>
      </c>
      <c r="I39" s="32">
        <f t="shared" si="15"/>
        <v>568117529</v>
      </c>
      <c r="J39" s="32">
        <f t="shared" si="15"/>
        <v>44284869</v>
      </c>
      <c r="K39" s="32">
        <f t="shared" si="15"/>
        <v>4839870.37</v>
      </c>
      <c r="L39" s="32">
        <f t="shared" si="15"/>
        <v>4839870.37</v>
      </c>
      <c r="M39" s="32">
        <f t="shared" si="15"/>
        <v>4839870.37</v>
      </c>
      <c r="N39" s="24">
        <f t="shared" si="1"/>
        <v>6.8209375755680798E-2</v>
      </c>
      <c r="O39" s="25">
        <f t="shared" si="3"/>
        <v>7.454567307766358E-3</v>
      </c>
    </row>
    <row r="40" spans="1:15" s="40" customFormat="1" ht="18.75" customHeight="1" x14ac:dyDescent="0.25">
      <c r="A40" s="13" t="s">
        <v>80</v>
      </c>
      <c r="B40" s="7" t="s">
        <v>81</v>
      </c>
      <c r="C40" s="29">
        <f t="shared" ref="C40:M40" si="16">SUM(C41:C48)</f>
        <v>649249000</v>
      </c>
      <c r="D40" s="29">
        <f t="shared" si="16"/>
        <v>0</v>
      </c>
      <c r="E40" s="29">
        <f t="shared" si="16"/>
        <v>0</v>
      </c>
      <c r="F40" s="29">
        <f t="shared" si="16"/>
        <v>649249000</v>
      </c>
      <c r="G40" s="29">
        <f t="shared" si="16"/>
        <v>0</v>
      </c>
      <c r="H40" s="29">
        <f t="shared" si="16"/>
        <v>81131471</v>
      </c>
      <c r="I40" s="29">
        <f t="shared" si="16"/>
        <v>568117529</v>
      </c>
      <c r="J40" s="29">
        <f t="shared" si="16"/>
        <v>44284869</v>
      </c>
      <c r="K40" s="29">
        <f t="shared" si="16"/>
        <v>4839870.37</v>
      </c>
      <c r="L40" s="29">
        <f t="shared" si="16"/>
        <v>4839870.37</v>
      </c>
      <c r="M40" s="29">
        <f t="shared" si="16"/>
        <v>4839870.37</v>
      </c>
      <c r="N40" s="24">
        <f t="shared" si="1"/>
        <v>6.8209375755680798E-2</v>
      </c>
      <c r="O40" s="25">
        <f t="shared" si="3"/>
        <v>7.454567307766358E-3</v>
      </c>
    </row>
    <row r="41" spans="1:15" x14ac:dyDescent="0.25">
      <c r="A41" s="15" t="s">
        <v>82</v>
      </c>
      <c r="B41" s="2" t="s">
        <v>83</v>
      </c>
      <c r="C41" s="28">
        <v>245000000</v>
      </c>
      <c r="D41" s="28">
        <v>0</v>
      </c>
      <c r="E41" s="28">
        <v>0</v>
      </c>
      <c r="F41" s="28">
        <f t="shared" ref="F41:F48" si="17">+C41+D41-E41</f>
        <v>245000000</v>
      </c>
      <c r="G41" s="28">
        <v>0</v>
      </c>
      <c r="H41" s="28">
        <v>0</v>
      </c>
      <c r="I41" s="28">
        <f t="shared" ref="I41:I48" si="18">+F41-H41</f>
        <v>245000000</v>
      </c>
      <c r="J41" s="28">
        <v>0</v>
      </c>
      <c r="K41" s="28">
        <v>0</v>
      </c>
      <c r="L41" s="28">
        <v>0</v>
      </c>
      <c r="M41" s="28">
        <v>0</v>
      </c>
      <c r="N41" s="23">
        <f t="shared" si="1"/>
        <v>0</v>
      </c>
      <c r="O41" s="26">
        <f t="shared" si="3"/>
        <v>0</v>
      </c>
    </row>
    <row r="42" spans="1:15" x14ac:dyDescent="0.25">
      <c r="A42" s="15" t="s">
        <v>84</v>
      </c>
      <c r="B42" s="2" t="s">
        <v>85</v>
      </c>
      <c r="C42" s="28">
        <v>5459000</v>
      </c>
      <c r="D42" s="28">
        <v>0</v>
      </c>
      <c r="E42" s="28">
        <v>0</v>
      </c>
      <c r="F42" s="28">
        <f t="shared" si="17"/>
        <v>5459000</v>
      </c>
      <c r="G42" s="28">
        <v>0</v>
      </c>
      <c r="H42" s="28">
        <v>0</v>
      </c>
      <c r="I42" s="28">
        <f t="shared" si="18"/>
        <v>5459000</v>
      </c>
      <c r="J42" s="28">
        <v>0</v>
      </c>
      <c r="K42" s="28">
        <v>0</v>
      </c>
      <c r="L42" s="28">
        <v>0</v>
      </c>
      <c r="M42" s="28">
        <v>0</v>
      </c>
      <c r="N42" s="23">
        <f t="shared" si="1"/>
        <v>0</v>
      </c>
      <c r="O42" s="26">
        <f t="shared" si="3"/>
        <v>0</v>
      </c>
    </row>
    <row r="43" spans="1:15" x14ac:dyDescent="0.25">
      <c r="A43" s="15" t="s">
        <v>86</v>
      </c>
      <c r="B43" s="2" t="s">
        <v>87</v>
      </c>
      <c r="C43" s="28">
        <v>37000000</v>
      </c>
      <c r="D43" s="28">
        <v>0</v>
      </c>
      <c r="E43" s="28">
        <v>0</v>
      </c>
      <c r="F43" s="28">
        <f t="shared" si="17"/>
        <v>37000000</v>
      </c>
      <c r="G43" s="28">
        <v>0</v>
      </c>
      <c r="H43" s="28">
        <v>36846602</v>
      </c>
      <c r="I43" s="28">
        <f t="shared" si="18"/>
        <v>153398</v>
      </c>
      <c r="J43" s="28">
        <v>0</v>
      </c>
      <c r="K43" s="28">
        <v>0</v>
      </c>
      <c r="L43" s="28">
        <v>0</v>
      </c>
      <c r="M43" s="28">
        <v>0</v>
      </c>
      <c r="N43" s="23">
        <f t="shared" si="1"/>
        <v>0</v>
      </c>
      <c r="O43" s="26">
        <f t="shared" si="3"/>
        <v>0</v>
      </c>
    </row>
    <row r="44" spans="1:15" x14ac:dyDescent="0.25">
      <c r="A44" s="15" t="s">
        <v>88</v>
      </c>
      <c r="B44" s="2" t="s">
        <v>89</v>
      </c>
      <c r="C44" s="28">
        <v>231000000</v>
      </c>
      <c r="D44" s="28">
        <v>0</v>
      </c>
      <c r="E44" s="28">
        <v>0</v>
      </c>
      <c r="F44" s="28">
        <f t="shared" si="17"/>
        <v>231000000</v>
      </c>
      <c r="G44" s="28">
        <v>0</v>
      </c>
      <c r="H44" s="28">
        <v>0</v>
      </c>
      <c r="I44" s="28">
        <f t="shared" si="18"/>
        <v>231000000</v>
      </c>
      <c r="J44" s="28">
        <v>0</v>
      </c>
      <c r="K44" s="28">
        <v>0</v>
      </c>
      <c r="L44" s="28">
        <v>0</v>
      </c>
      <c r="M44" s="28">
        <v>0</v>
      </c>
      <c r="N44" s="23">
        <f t="shared" si="1"/>
        <v>0</v>
      </c>
      <c r="O44" s="26">
        <f t="shared" si="3"/>
        <v>0</v>
      </c>
    </row>
    <row r="45" spans="1:15" x14ac:dyDescent="0.25">
      <c r="A45" s="15" t="s">
        <v>90</v>
      </c>
      <c r="B45" s="2" t="s">
        <v>91</v>
      </c>
      <c r="C45" s="28">
        <v>44285000</v>
      </c>
      <c r="D45" s="28">
        <v>0</v>
      </c>
      <c r="E45" s="28">
        <v>0</v>
      </c>
      <c r="F45" s="28">
        <f t="shared" si="17"/>
        <v>44285000</v>
      </c>
      <c r="G45" s="28">
        <v>0</v>
      </c>
      <c r="H45" s="28">
        <v>44284869</v>
      </c>
      <c r="I45" s="28">
        <f t="shared" si="18"/>
        <v>131</v>
      </c>
      <c r="J45" s="28">
        <v>44284869</v>
      </c>
      <c r="K45" s="28">
        <v>4839870.37</v>
      </c>
      <c r="L45" s="28">
        <v>4839870.37</v>
      </c>
      <c r="M45" s="28">
        <v>4839870.37</v>
      </c>
      <c r="N45" s="23">
        <f t="shared" si="1"/>
        <v>0.99999704188777239</v>
      </c>
      <c r="O45" s="26">
        <f t="shared" si="3"/>
        <v>0.10928915817997065</v>
      </c>
    </row>
    <row r="46" spans="1:15" x14ac:dyDescent="0.25">
      <c r="A46" s="15" t="s">
        <v>92</v>
      </c>
      <c r="B46" s="2" t="s">
        <v>93</v>
      </c>
      <c r="C46" s="28">
        <v>6165000</v>
      </c>
      <c r="D46" s="28">
        <v>0</v>
      </c>
      <c r="E46" s="28">
        <v>0</v>
      </c>
      <c r="F46" s="28">
        <f t="shared" si="17"/>
        <v>6165000</v>
      </c>
      <c r="G46" s="28">
        <v>0</v>
      </c>
      <c r="H46" s="28">
        <v>0</v>
      </c>
      <c r="I46" s="28">
        <f t="shared" si="18"/>
        <v>6165000</v>
      </c>
      <c r="J46" s="28">
        <v>0</v>
      </c>
      <c r="K46" s="28">
        <v>0</v>
      </c>
      <c r="L46" s="28">
        <v>0</v>
      </c>
      <c r="M46" s="28">
        <v>0</v>
      </c>
      <c r="N46" s="23">
        <f t="shared" si="1"/>
        <v>0</v>
      </c>
      <c r="O46" s="26">
        <f t="shared" si="3"/>
        <v>0</v>
      </c>
    </row>
    <row r="47" spans="1:15" x14ac:dyDescent="0.25">
      <c r="A47" s="15" t="s">
        <v>183</v>
      </c>
      <c r="B47" s="2" t="s">
        <v>182</v>
      </c>
      <c r="C47" s="28">
        <v>340000</v>
      </c>
      <c r="D47" s="28">
        <v>0</v>
      </c>
      <c r="E47" s="28">
        <v>0</v>
      </c>
      <c r="F47" s="28">
        <f t="shared" si="17"/>
        <v>340000</v>
      </c>
      <c r="G47" s="28"/>
      <c r="H47" s="28">
        <v>0</v>
      </c>
      <c r="I47" s="28">
        <f t="shared" si="18"/>
        <v>340000</v>
      </c>
      <c r="J47" s="28">
        <v>0</v>
      </c>
      <c r="K47" s="28">
        <v>0</v>
      </c>
      <c r="L47" s="28">
        <v>0</v>
      </c>
      <c r="M47" s="28">
        <v>0</v>
      </c>
      <c r="O47" s="26"/>
    </row>
    <row r="48" spans="1:15" x14ac:dyDescent="0.25">
      <c r="A48" s="15" t="s">
        <v>94</v>
      </c>
      <c r="B48" s="2" t="s">
        <v>95</v>
      </c>
      <c r="C48" s="28">
        <v>80000000</v>
      </c>
      <c r="D48" s="28">
        <v>0</v>
      </c>
      <c r="E48" s="28">
        <v>0</v>
      </c>
      <c r="F48" s="28">
        <f t="shared" si="17"/>
        <v>80000000</v>
      </c>
      <c r="G48" s="28">
        <v>0</v>
      </c>
      <c r="H48" s="28">
        <v>0</v>
      </c>
      <c r="I48" s="28">
        <f t="shared" si="18"/>
        <v>80000000</v>
      </c>
      <c r="J48" s="28">
        <v>0</v>
      </c>
      <c r="K48" s="28">
        <v>0</v>
      </c>
      <c r="L48" s="28">
        <v>0</v>
      </c>
      <c r="M48" s="28">
        <v>0</v>
      </c>
      <c r="N48" s="23">
        <f t="shared" ref="N48:N72" si="19">+J48/F48</f>
        <v>0</v>
      </c>
      <c r="O48" s="26">
        <f t="shared" si="3"/>
        <v>0</v>
      </c>
    </row>
    <row r="49" spans="1:15" s="40" customFormat="1" ht="25.5" x14ac:dyDescent="0.25">
      <c r="A49" s="16" t="s">
        <v>96</v>
      </c>
      <c r="B49" s="37" t="s">
        <v>97</v>
      </c>
      <c r="C49" s="29">
        <f>+C50</f>
        <v>15366460000</v>
      </c>
      <c r="D49" s="29">
        <f t="shared" ref="D49:M49" si="20">+D50</f>
        <v>0</v>
      </c>
      <c r="E49" s="29">
        <f t="shared" si="20"/>
        <v>0</v>
      </c>
      <c r="F49" s="29">
        <f t="shared" si="20"/>
        <v>15366460000</v>
      </c>
      <c r="G49" s="29">
        <f t="shared" si="20"/>
        <v>0</v>
      </c>
      <c r="H49" s="29">
        <f t="shared" si="20"/>
        <v>10976446716.51</v>
      </c>
      <c r="I49" s="29">
        <f t="shared" si="20"/>
        <v>4390013283.4899998</v>
      </c>
      <c r="J49" s="29">
        <f t="shared" si="20"/>
        <v>7849900923.8199997</v>
      </c>
      <c r="K49" s="29">
        <f t="shared" si="20"/>
        <v>947063375.92999995</v>
      </c>
      <c r="L49" s="29">
        <f t="shared" si="20"/>
        <v>947063375.92999995</v>
      </c>
      <c r="M49" s="29">
        <f t="shared" si="20"/>
        <v>943603190.92999995</v>
      </c>
      <c r="N49" s="24">
        <f t="shared" si="19"/>
        <v>0.510846409896619</v>
      </c>
      <c r="O49" s="25">
        <f t="shared" si="3"/>
        <v>6.1631851183031092E-2</v>
      </c>
    </row>
    <row r="50" spans="1:15" s="40" customFormat="1" ht="19.5" customHeight="1" x14ac:dyDescent="0.25">
      <c r="A50" s="8" t="s">
        <v>98</v>
      </c>
      <c r="B50" s="9" t="s">
        <v>99</v>
      </c>
      <c r="C50" s="29">
        <f>SUM(C51:C67)</f>
        <v>15366460000</v>
      </c>
      <c r="D50" s="29">
        <f t="shared" ref="D50:M50" si="21">SUM(D51:D67)</f>
        <v>0</v>
      </c>
      <c r="E50" s="29">
        <f t="shared" si="21"/>
        <v>0</v>
      </c>
      <c r="F50" s="29">
        <f t="shared" si="21"/>
        <v>15366460000</v>
      </c>
      <c r="G50" s="29">
        <f t="shared" si="21"/>
        <v>0</v>
      </c>
      <c r="H50" s="29">
        <f t="shared" si="21"/>
        <v>10976446716.51</v>
      </c>
      <c r="I50" s="29">
        <f t="shared" si="21"/>
        <v>4390013283.4899998</v>
      </c>
      <c r="J50" s="29">
        <f t="shared" si="21"/>
        <v>7849900923.8199997</v>
      </c>
      <c r="K50" s="29">
        <f t="shared" si="21"/>
        <v>947063375.92999995</v>
      </c>
      <c r="L50" s="29">
        <f t="shared" si="21"/>
        <v>947063375.92999995</v>
      </c>
      <c r="M50" s="29">
        <f t="shared" si="21"/>
        <v>943603190.92999995</v>
      </c>
      <c r="N50" s="24">
        <f t="shared" si="19"/>
        <v>0.510846409896619</v>
      </c>
      <c r="O50" s="25">
        <f t="shared" si="3"/>
        <v>6.1631851183031092E-2</v>
      </c>
    </row>
    <row r="51" spans="1:15" x14ac:dyDescent="0.25">
      <c r="A51" s="15" t="s">
        <v>100</v>
      </c>
      <c r="B51" s="2" t="s">
        <v>101</v>
      </c>
      <c r="C51" s="28">
        <v>10300000</v>
      </c>
      <c r="D51" s="28">
        <v>0</v>
      </c>
      <c r="E51" s="28">
        <v>0</v>
      </c>
      <c r="F51" s="28">
        <f t="shared" ref="F51:F69" si="22">+C51+D51-E51</f>
        <v>10300000</v>
      </c>
      <c r="G51" s="28">
        <v>0</v>
      </c>
      <c r="H51" s="28">
        <v>0</v>
      </c>
      <c r="I51" s="28">
        <f t="shared" ref="I51:I67" si="23">+F51-H51</f>
        <v>10300000</v>
      </c>
      <c r="J51" s="28">
        <v>0</v>
      </c>
      <c r="K51" s="28">
        <v>0</v>
      </c>
      <c r="L51" s="28">
        <v>0</v>
      </c>
      <c r="M51" s="28">
        <v>0</v>
      </c>
      <c r="N51" s="23">
        <f t="shared" si="19"/>
        <v>0</v>
      </c>
      <c r="O51" s="26">
        <f t="shared" si="3"/>
        <v>0</v>
      </c>
    </row>
    <row r="52" spans="1:15" x14ac:dyDescent="0.25">
      <c r="A52" s="15" t="s">
        <v>102</v>
      </c>
      <c r="B52" s="2" t="s">
        <v>103</v>
      </c>
      <c r="C52" s="28">
        <v>1732504000</v>
      </c>
      <c r="D52" s="28">
        <v>0</v>
      </c>
      <c r="E52" s="28">
        <v>0</v>
      </c>
      <c r="F52" s="28">
        <f t="shared" si="22"/>
        <v>1732504000</v>
      </c>
      <c r="G52" s="28">
        <v>0</v>
      </c>
      <c r="H52" s="28">
        <v>1732503192</v>
      </c>
      <c r="I52" s="28">
        <f t="shared" si="23"/>
        <v>808</v>
      </c>
      <c r="J52" s="28">
        <v>1732503192</v>
      </c>
      <c r="K52" s="28">
        <v>102114050</v>
      </c>
      <c r="L52" s="28">
        <v>102114050</v>
      </c>
      <c r="M52" s="28">
        <v>102114050</v>
      </c>
      <c r="N52" s="23">
        <f t="shared" si="19"/>
        <v>0.99999953362301042</v>
      </c>
      <c r="O52" s="26">
        <f t="shared" si="3"/>
        <v>5.8940152519128382E-2</v>
      </c>
    </row>
    <row r="53" spans="1:15" x14ac:dyDescent="0.25">
      <c r="A53" s="15" t="s">
        <v>104</v>
      </c>
      <c r="B53" s="2" t="s">
        <v>105</v>
      </c>
      <c r="C53" s="28">
        <v>17047000</v>
      </c>
      <c r="D53" s="28">
        <v>0</v>
      </c>
      <c r="E53" s="28">
        <v>0</v>
      </c>
      <c r="F53" s="28">
        <f t="shared" si="22"/>
        <v>17047000</v>
      </c>
      <c r="G53" s="28">
        <v>0</v>
      </c>
      <c r="H53" s="28">
        <v>17046540</v>
      </c>
      <c r="I53" s="28">
        <f t="shared" si="23"/>
        <v>460</v>
      </c>
      <c r="J53" s="28">
        <v>17046540</v>
      </c>
      <c r="K53" s="28">
        <v>0</v>
      </c>
      <c r="L53" s="28">
        <v>0</v>
      </c>
      <c r="M53" s="28">
        <v>0</v>
      </c>
      <c r="N53" s="23">
        <f t="shared" si="19"/>
        <v>0.99997301577990261</v>
      </c>
      <c r="O53" s="26">
        <f t="shared" si="3"/>
        <v>0</v>
      </c>
    </row>
    <row r="54" spans="1:15" x14ac:dyDescent="0.25">
      <c r="A54" s="15" t="s">
        <v>106</v>
      </c>
      <c r="B54" s="2" t="s">
        <v>107</v>
      </c>
      <c r="C54" s="28">
        <v>120304000</v>
      </c>
      <c r="D54" s="28">
        <v>0</v>
      </c>
      <c r="E54" s="28">
        <v>0</v>
      </c>
      <c r="F54" s="28">
        <f t="shared" si="22"/>
        <v>120304000</v>
      </c>
      <c r="G54" s="28">
        <v>0</v>
      </c>
      <c r="H54" s="28">
        <v>120304000</v>
      </c>
      <c r="I54" s="28">
        <f t="shared" si="23"/>
        <v>0</v>
      </c>
      <c r="J54" s="28">
        <v>16676800</v>
      </c>
      <c r="K54" s="28">
        <v>16676800</v>
      </c>
      <c r="L54" s="28">
        <v>16676800</v>
      </c>
      <c r="M54" s="28">
        <v>16676800</v>
      </c>
      <c r="N54" s="23">
        <f t="shared" si="19"/>
        <v>0.13862215720175555</v>
      </c>
      <c r="O54" s="26">
        <f t="shared" si="3"/>
        <v>0.13862215720175555</v>
      </c>
    </row>
    <row r="55" spans="1:15" x14ac:dyDescent="0.25">
      <c r="A55" s="15" t="s">
        <v>108</v>
      </c>
      <c r="B55" s="2" t="s">
        <v>109</v>
      </c>
      <c r="C55" s="28">
        <v>6180000</v>
      </c>
      <c r="D55" s="28">
        <v>0</v>
      </c>
      <c r="E55" s="28">
        <v>0</v>
      </c>
      <c r="F55" s="28">
        <f t="shared" si="22"/>
        <v>6180000</v>
      </c>
      <c r="G55" s="28">
        <v>0</v>
      </c>
      <c r="H55" s="28">
        <v>0</v>
      </c>
      <c r="I55" s="28">
        <f t="shared" si="23"/>
        <v>6180000</v>
      </c>
      <c r="J55" s="28">
        <v>0</v>
      </c>
      <c r="K55" s="28">
        <v>0</v>
      </c>
      <c r="L55" s="28">
        <v>0</v>
      </c>
      <c r="M55" s="28">
        <v>0</v>
      </c>
      <c r="N55" s="23">
        <f t="shared" si="19"/>
        <v>0</v>
      </c>
      <c r="O55" s="26">
        <f t="shared" si="3"/>
        <v>0</v>
      </c>
    </row>
    <row r="56" spans="1:15" x14ac:dyDescent="0.25">
      <c r="A56" s="15" t="s">
        <v>110</v>
      </c>
      <c r="B56" s="2" t="s">
        <v>111</v>
      </c>
      <c r="C56" s="28">
        <v>4569812000</v>
      </c>
      <c r="D56" s="28">
        <v>0</v>
      </c>
      <c r="E56" s="28">
        <v>0</v>
      </c>
      <c r="F56" s="28">
        <f t="shared" si="22"/>
        <v>4569812000</v>
      </c>
      <c r="G56" s="28">
        <v>0</v>
      </c>
      <c r="H56" s="28">
        <v>4569811670</v>
      </c>
      <c r="I56" s="28">
        <f t="shared" si="23"/>
        <v>330</v>
      </c>
      <c r="J56" s="28">
        <v>4569811670</v>
      </c>
      <c r="K56" s="28">
        <v>760553983.99000001</v>
      </c>
      <c r="L56" s="28">
        <v>760553983.99000001</v>
      </c>
      <c r="M56" s="28">
        <v>760553983.99000001</v>
      </c>
      <c r="N56" s="23">
        <f t="shared" si="19"/>
        <v>0.99999992778696367</v>
      </c>
      <c r="O56" s="26">
        <f t="shared" si="3"/>
        <v>0.16643003781993657</v>
      </c>
    </row>
    <row r="57" spans="1:15" x14ac:dyDescent="0.25">
      <c r="A57" s="15" t="s">
        <v>112</v>
      </c>
      <c r="B57" s="2" t="s">
        <v>113</v>
      </c>
      <c r="C57" s="28">
        <v>2279550000</v>
      </c>
      <c r="D57" s="28">
        <v>0</v>
      </c>
      <c r="E57" s="28">
        <v>0</v>
      </c>
      <c r="F57" s="28">
        <f t="shared" si="22"/>
        <v>2279550000</v>
      </c>
      <c r="G57" s="28">
        <v>0</v>
      </c>
      <c r="H57" s="28">
        <v>1482331366</v>
      </c>
      <c r="I57" s="28">
        <f t="shared" si="23"/>
        <v>797218634</v>
      </c>
      <c r="J57" s="28">
        <v>633261166</v>
      </c>
      <c r="K57" s="28">
        <v>6317333</v>
      </c>
      <c r="L57" s="28">
        <v>6317333</v>
      </c>
      <c r="M57" s="28">
        <v>6317333</v>
      </c>
      <c r="N57" s="23">
        <f t="shared" si="19"/>
        <v>0.27780095457436776</v>
      </c>
      <c r="O57" s="26">
        <f t="shared" si="3"/>
        <v>2.7713070562172359E-3</v>
      </c>
    </row>
    <row r="58" spans="1:15" x14ac:dyDescent="0.25">
      <c r="A58" s="15" t="s">
        <v>114</v>
      </c>
      <c r="B58" s="2" t="s">
        <v>115</v>
      </c>
      <c r="C58" s="28">
        <v>1748400000</v>
      </c>
      <c r="D58" s="28">
        <v>0</v>
      </c>
      <c r="E58" s="28">
        <v>0</v>
      </c>
      <c r="F58" s="28">
        <f t="shared" si="22"/>
        <v>1748400000</v>
      </c>
      <c r="G58" s="28">
        <v>0</v>
      </c>
      <c r="H58" s="28">
        <v>1428913543</v>
      </c>
      <c r="I58" s="28">
        <f t="shared" si="23"/>
        <v>319486457</v>
      </c>
      <c r="J58" s="28">
        <v>151980067</v>
      </c>
      <c r="K58" s="28">
        <v>0</v>
      </c>
      <c r="L58" s="28">
        <v>0</v>
      </c>
      <c r="M58" s="28">
        <v>0</v>
      </c>
      <c r="N58" s="23">
        <f t="shared" si="19"/>
        <v>8.6925227064744912E-2</v>
      </c>
      <c r="O58" s="26">
        <f t="shared" si="3"/>
        <v>0</v>
      </c>
    </row>
    <row r="59" spans="1:15" x14ac:dyDescent="0.25">
      <c r="A59" s="15" t="s">
        <v>116</v>
      </c>
      <c r="B59" s="2" t="s">
        <v>117</v>
      </c>
      <c r="C59" s="28">
        <v>361182000</v>
      </c>
      <c r="D59" s="28">
        <v>0</v>
      </c>
      <c r="E59" s="28">
        <v>0</v>
      </c>
      <c r="F59" s="28">
        <f t="shared" si="22"/>
        <v>361182000</v>
      </c>
      <c r="G59" s="28">
        <v>0</v>
      </c>
      <c r="H59" s="28">
        <v>417438001</v>
      </c>
      <c r="I59" s="28">
        <f t="shared" si="23"/>
        <v>-56256001</v>
      </c>
      <c r="J59" s="28">
        <v>87220616.510000005</v>
      </c>
      <c r="K59" s="28">
        <v>10964615.51</v>
      </c>
      <c r="L59" s="28">
        <v>10964615.51</v>
      </c>
      <c r="M59" s="28">
        <v>10964615.51</v>
      </c>
      <c r="N59" s="23">
        <f t="shared" si="19"/>
        <v>0.2414866092717799</v>
      </c>
      <c r="O59" s="26">
        <f t="shared" si="3"/>
        <v>3.0357591214401604E-2</v>
      </c>
    </row>
    <row r="60" spans="1:15" x14ac:dyDescent="0.25">
      <c r="A60" s="15" t="s">
        <v>118</v>
      </c>
      <c r="B60" s="2" t="s">
        <v>119</v>
      </c>
      <c r="C60" s="28">
        <v>1085206000</v>
      </c>
      <c r="D60" s="28">
        <v>0</v>
      </c>
      <c r="E60" s="28">
        <v>0</v>
      </c>
      <c r="F60" s="28">
        <f t="shared" si="22"/>
        <v>1085206000</v>
      </c>
      <c r="G60" s="28">
        <v>0</v>
      </c>
      <c r="H60" s="28">
        <v>628411917.50999999</v>
      </c>
      <c r="I60" s="28">
        <f t="shared" si="23"/>
        <v>456794082.49000001</v>
      </c>
      <c r="J60" s="28">
        <v>609069259.30999994</v>
      </c>
      <c r="K60" s="28">
        <v>43104980.43</v>
      </c>
      <c r="L60" s="28">
        <v>43104980.43</v>
      </c>
      <c r="M60" s="28">
        <v>43104980.43</v>
      </c>
      <c r="N60" s="23">
        <f t="shared" si="19"/>
        <v>0.56124759659456358</v>
      </c>
      <c r="O60" s="26">
        <f t="shared" si="3"/>
        <v>3.9720551148814141E-2</v>
      </c>
    </row>
    <row r="61" spans="1:15" x14ac:dyDescent="0.25">
      <c r="A61" s="15" t="s">
        <v>120</v>
      </c>
      <c r="B61" s="2" t="s">
        <v>121</v>
      </c>
      <c r="C61" s="28">
        <v>388900000</v>
      </c>
      <c r="D61" s="28">
        <v>0</v>
      </c>
      <c r="E61" s="28">
        <v>0</v>
      </c>
      <c r="F61" s="28">
        <f t="shared" si="22"/>
        <v>388900000</v>
      </c>
      <c r="G61" s="28">
        <v>0</v>
      </c>
      <c r="H61" s="28">
        <v>52111487</v>
      </c>
      <c r="I61" s="28">
        <f t="shared" si="23"/>
        <v>336788513</v>
      </c>
      <c r="J61" s="28">
        <v>0</v>
      </c>
      <c r="K61" s="28">
        <v>0</v>
      </c>
      <c r="L61" s="28">
        <v>0</v>
      </c>
      <c r="M61" s="28">
        <v>0</v>
      </c>
      <c r="N61" s="23">
        <f t="shared" si="19"/>
        <v>0</v>
      </c>
      <c r="O61" s="26">
        <f t="shared" si="3"/>
        <v>0</v>
      </c>
    </row>
    <row r="62" spans="1:15" x14ac:dyDescent="0.25">
      <c r="A62" s="15" t="s">
        <v>122</v>
      </c>
      <c r="B62" s="2" t="s">
        <v>123</v>
      </c>
      <c r="C62" s="28">
        <v>40000000</v>
      </c>
      <c r="D62" s="28">
        <v>0</v>
      </c>
      <c r="E62" s="28">
        <v>0</v>
      </c>
      <c r="F62" s="28">
        <f t="shared" si="22"/>
        <v>40000000</v>
      </c>
      <c r="G62" s="28">
        <v>0</v>
      </c>
      <c r="H62" s="28">
        <v>25000000</v>
      </c>
      <c r="I62" s="28">
        <f t="shared" si="23"/>
        <v>15000000</v>
      </c>
      <c r="J62" s="28">
        <v>25000000</v>
      </c>
      <c r="K62" s="28">
        <v>0</v>
      </c>
      <c r="L62" s="28">
        <v>0</v>
      </c>
      <c r="M62" s="28">
        <v>0</v>
      </c>
      <c r="N62" s="23">
        <f t="shared" si="19"/>
        <v>0.625</v>
      </c>
      <c r="O62" s="26">
        <f t="shared" si="3"/>
        <v>0</v>
      </c>
    </row>
    <row r="63" spans="1:15" x14ac:dyDescent="0.25">
      <c r="A63" s="15" t="s">
        <v>174</v>
      </c>
      <c r="B63" s="2" t="s">
        <v>175</v>
      </c>
      <c r="C63" s="28">
        <v>500000000</v>
      </c>
      <c r="D63" s="28">
        <v>0</v>
      </c>
      <c r="E63" s="28">
        <v>0</v>
      </c>
      <c r="F63" s="28">
        <f t="shared" si="22"/>
        <v>500000000</v>
      </c>
      <c r="G63" s="28">
        <v>0</v>
      </c>
      <c r="H63" s="28">
        <v>0</v>
      </c>
      <c r="I63" s="28">
        <f t="shared" si="23"/>
        <v>500000000</v>
      </c>
      <c r="J63" s="28">
        <v>0</v>
      </c>
      <c r="K63" s="28">
        <v>0</v>
      </c>
      <c r="L63" s="28">
        <v>0</v>
      </c>
      <c r="M63" s="28">
        <v>0</v>
      </c>
      <c r="N63" s="23">
        <f t="shared" si="19"/>
        <v>0</v>
      </c>
      <c r="O63" s="26">
        <f t="shared" si="3"/>
        <v>0</v>
      </c>
    </row>
    <row r="64" spans="1:15" x14ac:dyDescent="0.25">
      <c r="A64" s="15" t="s">
        <v>124</v>
      </c>
      <c r="B64" s="2" t="s">
        <v>125</v>
      </c>
      <c r="C64" s="28">
        <v>90000000</v>
      </c>
      <c r="D64" s="28">
        <v>0</v>
      </c>
      <c r="E64" s="28">
        <v>0</v>
      </c>
      <c r="F64" s="28">
        <f t="shared" si="22"/>
        <v>90000000</v>
      </c>
      <c r="G64" s="28">
        <v>0</v>
      </c>
      <c r="H64" s="28">
        <v>0</v>
      </c>
      <c r="I64" s="28">
        <f t="shared" si="23"/>
        <v>90000000</v>
      </c>
      <c r="J64" s="28">
        <v>0</v>
      </c>
      <c r="K64" s="28">
        <v>0</v>
      </c>
      <c r="L64" s="28">
        <v>0</v>
      </c>
      <c r="M64" s="28">
        <v>0</v>
      </c>
      <c r="N64" s="23">
        <f t="shared" si="19"/>
        <v>0</v>
      </c>
      <c r="O64" s="26">
        <f t="shared" si="3"/>
        <v>0</v>
      </c>
    </row>
    <row r="65" spans="1:15" x14ac:dyDescent="0.25">
      <c r="A65" s="15" t="s">
        <v>126</v>
      </c>
      <c r="B65" s="2" t="s">
        <v>127</v>
      </c>
      <c r="C65" s="28">
        <v>2575000</v>
      </c>
      <c r="D65" s="28">
        <v>0</v>
      </c>
      <c r="E65" s="28">
        <v>0</v>
      </c>
      <c r="F65" s="28">
        <f t="shared" si="22"/>
        <v>2575000</v>
      </c>
      <c r="G65" s="28">
        <v>0</v>
      </c>
      <c r="H65" s="28">
        <v>2575000</v>
      </c>
      <c r="I65" s="28">
        <f t="shared" si="23"/>
        <v>0</v>
      </c>
      <c r="J65" s="28">
        <v>57400</v>
      </c>
      <c r="K65" s="28">
        <v>57400</v>
      </c>
      <c r="L65" s="28">
        <v>57400</v>
      </c>
      <c r="M65" s="28">
        <v>57400</v>
      </c>
      <c r="N65" s="23">
        <f t="shared" si="19"/>
        <v>2.2291262135922332E-2</v>
      </c>
      <c r="O65" s="26">
        <f t="shared" si="3"/>
        <v>2.2291262135922332E-2</v>
      </c>
    </row>
    <row r="66" spans="1:15" x14ac:dyDescent="0.25">
      <c r="A66" s="15" t="s">
        <v>128</v>
      </c>
      <c r="B66" s="2" t="s">
        <v>129</v>
      </c>
      <c r="C66" s="28">
        <v>1714500000</v>
      </c>
      <c r="D66" s="28">
        <v>0</v>
      </c>
      <c r="E66" s="28">
        <v>0</v>
      </c>
      <c r="F66" s="28">
        <f t="shared" si="22"/>
        <v>1714500000</v>
      </c>
      <c r="G66" s="28">
        <v>0</v>
      </c>
      <c r="H66" s="28">
        <v>0</v>
      </c>
      <c r="I66" s="28">
        <f t="shared" si="23"/>
        <v>1714500000</v>
      </c>
      <c r="J66" s="28">
        <v>0</v>
      </c>
      <c r="K66" s="28">
        <v>0</v>
      </c>
      <c r="L66" s="28">
        <v>0</v>
      </c>
      <c r="M66" s="28">
        <v>0</v>
      </c>
      <c r="N66" s="23">
        <f t="shared" si="19"/>
        <v>0</v>
      </c>
      <c r="O66" s="26">
        <f t="shared" si="3"/>
        <v>0</v>
      </c>
    </row>
    <row r="67" spans="1:15" ht="13.5" thickBot="1" x14ac:dyDescent="0.3">
      <c r="A67" s="17" t="s">
        <v>130</v>
      </c>
      <c r="B67" s="18" t="s">
        <v>131</v>
      </c>
      <c r="C67" s="31">
        <v>700000000</v>
      </c>
      <c r="D67" s="28">
        <v>0</v>
      </c>
      <c r="E67" s="28">
        <v>0</v>
      </c>
      <c r="F67" s="28">
        <f t="shared" si="22"/>
        <v>700000000</v>
      </c>
      <c r="G67" s="31">
        <v>0</v>
      </c>
      <c r="H67" s="31">
        <v>500000000</v>
      </c>
      <c r="I67" s="28">
        <f t="shared" si="23"/>
        <v>200000000</v>
      </c>
      <c r="J67" s="31">
        <v>7274213</v>
      </c>
      <c r="K67" s="31">
        <v>7274213</v>
      </c>
      <c r="L67" s="31">
        <v>7274213</v>
      </c>
      <c r="M67" s="31">
        <v>3814028</v>
      </c>
      <c r="N67" s="23">
        <f t="shared" si="19"/>
        <v>1.0391732857142857E-2</v>
      </c>
      <c r="O67" s="26">
        <f t="shared" si="3"/>
        <v>1.0391732857142857E-2</v>
      </c>
    </row>
    <row r="68" spans="1:15" s="40" customFormat="1" ht="28.5" customHeight="1" thickTop="1" thickBot="1" x14ac:dyDescent="0.3">
      <c r="A68" s="118" t="s">
        <v>132</v>
      </c>
      <c r="B68" s="119"/>
      <c r="C68" s="55">
        <f>SUM(C69:C72)</f>
        <v>10646535000</v>
      </c>
      <c r="D68" s="55">
        <f t="shared" ref="D68:M68" si="24">SUM(D69:D72)</f>
        <v>0</v>
      </c>
      <c r="E68" s="55">
        <f t="shared" si="24"/>
        <v>0</v>
      </c>
      <c r="F68" s="55">
        <f t="shared" si="24"/>
        <v>10646535000</v>
      </c>
      <c r="G68" s="55">
        <f t="shared" si="24"/>
        <v>10000000000</v>
      </c>
      <c r="H68" s="55">
        <f t="shared" si="24"/>
        <v>133087000</v>
      </c>
      <c r="I68" s="55">
        <f t="shared" si="24"/>
        <v>513448000</v>
      </c>
      <c r="J68" s="55">
        <f t="shared" si="24"/>
        <v>7778087</v>
      </c>
      <c r="K68" s="55">
        <f t="shared" si="24"/>
        <v>7458686</v>
      </c>
      <c r="L68" s="55">
        <f t="shared" si="24"/>
        <v>7458686</v>
      </c>
      <c r="M68" s="55">
        <f t="shared" si="24"/>
        <v>7458686</v>
      </c>
      <c r="N68" s="56">
        <f t="shared" si="19"/>
        <v>7.305745014692574E-4</v>
      </c>
      <c r="O68" s="57">
        <f t="shared" si="3"/>
        <v>7.0057403652925578E-4</v>
      </c>
    </row>
    <row r="69" spans="1:15" s="40" customFormat="1" ht="39" thickTop="1" x14ac:dyDescent="0.25">
      <c r="A69" s="10" t="s">
        <v>133</v>
      </c>
      <c r="B69" s="11" t="s">
        <v>134</v>
      </c>
      <c r="C69" s="22">
        <v>10000000000</v>
      </c>
      <c r="D69" s="28">
        <v>0</v>
      </c>
      <c r="E69" s="28">
        <v>0</v>
      </c>
      <c r="F69" s="28">
        <f t="shared" si="22"/>
        <v>10000000000</v>
      </c>
      <c r="G69" s="32">
        <v>10000000000</v>
      </c>
      <c r="H69" s="42">
        <v>0</v>
      </c>
      <c r="I69" s="28">
        <v>0</v>
      </c>
      <c r="J69" s="32"/>
      <c r="K69" s="32"/>
      <c r="L69" s="32"/>
      <c r="M69" s="32"/>
      <c r="N69" s="24">
        <f t="shared" si="19"/>
        <v>0</v>
      </c>
      <c r="O69" s="25">
        <f t="shared" si="3"/>
        <v>0</v>
      </c>
    </row>
    <row r="70" spans="1:15" x14ac:dyDescent="0.25">
      <c r="A70" s="15" t="s">
        <v>135</v>
      </c>
      <c r="B70" s="2" t="s">
        <v>136</v>
      </c>
      <c r="C70" s="28">
        <v>113087000</v>
      </c>
      <c r="D70" s="28">
        <v>0</v>
      </c>
      <c r="E70" s="28">
        <v>0</v>
      </c>
      <c r="F70" s="28">
        <f>+C70+D70-E70</f>
        <v>113087000</v>
      </c>
      <c r="G70" s="28">
        <v>0</v>
      </c>
      <c r="H70" s="28">
        <v>113087000</v>
      </c>
      <c r="I70" s="28">
        <f>+F70-H70</f>
        <v>0</v>
      </c>
      <c r="J70" s="28">
        <v>7778087</v>
      </c>
      <c r="K70" s="28">
        <v>7458686</v>
      </c>
      <c r="L70" s="28">
        <v>7458686</v>
      </c>
      <c r="M70" s="28">
        <v>7458686</v>
      </c>
      <c r="N70" s="23">
        <f t="shared" si="19"/>
        <v>6.8779674056257567E-2</v>
      </c>
      <c r="O70" s="26">
        <f t="shared" si="3"/>
        <v>6.5955291059096088E-2</v>
      </c>
    </row>
    <row r="71" spans="1:15" x14ac:dyDescent="0.25">
      <c r="A71" s="15" t="s">
        <v>137</v>
      </c>
      <c r="B71" s="2" t="s">
        <v>138</v>
      </c>
      <c r="C71" s="28">
        <v>20000000</v>
      </c>
      <c r="D71" s="28">
        <v>0</v>
      </c>
      <c r="E71" s="28">
        <v>0</v>
      </c>
      <c r="F71" s="28">
        <f>+C71+D71-E71</f>
        <v>20000000</v>
      </c>
      <c r="G71" s="28">
        <v>0</v>
      </c>
      <c r="H71" s="28">
        <v>20000000</v>
      </c>
      <c r="I71" s="28">
        <f>+F71-H71</f>
        <v>0</v>
      </c>
      <c r="J71" s="28">
        <v>0</v>
      </c>
      <c r="K71" s="28">
        <v>0</v>
      </c>
      <c r="L71" s="28">
        <v>0</v>
      </c>
      <c r="M71" s="28">
        <v>0</v>
      </c>
      <c r="N71" s="23">
        <f t="shared" si="19"/>
        <v>0</v>
      </c>
      <c r="O71" s="26">
        <f t="shared" si="3"/>
        <v>0</v>
      </c>
    </row>
    <row r="72" spans="1:15" ht="13.5" thickBot="1" x14ac:dyDescent="0.3">
      <c r="A72" s="17" t="s">
        <v>139</v>
      </c>
      <c r="B72" s="18" t="s">
        <v>140</v>
      </c>
      <c r="C72" s="31">
        <v>513448000</v>
      </c>
      <c r="D72" s="28">
        <v>0</v>
      </c>
      <c r="E72" s="28">
        <v>0</v>
      </c>
      <c r="F72" s="28">
        <f>+C72+D72-E72</f>
        <v>513448000</v>
      </c>
      <c r="G72" s="31">
        <v>0</v>
      </c>
      <c r="H72" s="31">
        <v>0</v>
      </c>
      <c r="I72" s="28">
        <f>+F72-H72</f>
        <v>513448000</v>
      </c>
      <c r="J72" s="31">
        <v>0</v>
      </c>
      <c r="K72" s="31">
        <v>0</v>
      </c>
      <c r="L72" s="31">
        <v>0</v>
      </c>
      <c r="M72" s="31">
        <v>0</v>
      </c>
      <c r="N72" s="23">
        <f t="shared" si="19"/>
        <v>0</v>
      </c>
      <c r="O72" s="26">
        <f t="shared" si="3"/>
        <v>0</v>
      </c>
    </row>
    <row r="73" spans="1:15" s="40" customFormat="1" ht="34.5" customHeight="1" thickTop="1" thickBot="1" x14ac:dyDescent="0.3">
      <c r="A73" s="118" t="s">
        <v>141</v>
      </c>
      <c r="B73" s="119"/>
      <c r="C73" s="55">
        <f t="shared" ref="C73:M73" si="25">SUM(C74:C75)</f>
        <v>202394000</v>
      </c>
      <c r="D73" s="55">
        <f t="shared" si="25"/>
        <v>0</v>
      </c>
      <c r="E73" s="55">
        <f t="shared" si="25"/>
        <v>0</v>
      </c>
      <c r="F73" s="55">
        <f t="shared" si="25"/>
        <v>202394000</v>
      </c>
      <c r="G73" s="55">
        <f t="shared" si="25"/>
        <v>0</v>
      </c>
      <c r="H73" s="55">
        <f t="shared" si="25"/>
        <v>0</v>
      </c>
      <c r="I73" s="55">
        <f t="shared" si="25"/>
        <v>202394000</v>
      </c>
      <c r="J73" s="55">
        <f t="shared" si="25"/>
        <v>0</v>
      </c>
      <c r="K73" s="55">
        <f t="shared" si="25"/>
        <v>0</v>
      </c>
      <c r="L73" s="55">
        <f t="shared" si="25"/>
        <v>0</v>
      </c>
      <c r="M73" s="55">
        <f t="shared" si="25"/>
        <v>0</v>
      </c>
      <c r="N73" s="56">
        <f t="shared" ref="N73:N90" si="26">+J73/F73</f>
        <v>0</v>
      </c>
      <c r="O73" s="57">
        <f t="shared" ref="O73:O90" si="27">+K73/F73</f>
        <v>0</v>
      </c>
    </row>
    <row r="74" spans="1:15" ht="13.5" thickTop="1" x14ac:dyDescent="0.25">
      <c r="A74" s="15" t="s">
        <v>142</v>
      </c>
      <c r="B74" s="2" t="s">
        <v>143</v>
      </c>
      <c r="C74" s="28">
        <v>23696000</v>
      </c>
      <c r="D74" s="28">
        <v>0</v>
      </c>
      <c r="E74" s="28">
        <v>0</v>
      </c>
      <c r="F74" s="28">
        <f>+C74+D74-E74</f>
        <v>23696000</v>
      </c>
      <c r="G74" s="28">
        <v>0</v>
      </c>
      <c r="H74" s="28">
        <v>0</v>
      </c>
      <c r="I74" s="28">
        <f>+F74-H74</f>
        <v>23696000</v>
      </c>
      <c r="J74" s="28">
        <v>0</v>
      </c>
      <c r="K74" s="28">
        <v>0</v>
      </c>
      <c r="L74" s="28">
        <v>0</v>
      </c>
      <c r="M74" s="28">
        <v>0</v>
      </c>
      <c r="N74" s="23">
        <f t="shared" si="26"/>
        <v>0</v>
      </c>
      <c r="O74" s="26">
        <f t="shared" si="27"/>
        <v>0</v>
      </c>
    </row>
    <row r="75" spans="1:15" s="40" customFormat="1" ht="26.25" thickBot="1" x14ac:dyDescent="0.3">
      <c r="A75" s="5" t="s">
        <v>144</v>
      </c>
      <c r="B75" s="6" t="s">
        <v>145</v>
      </c>
      <c r="C75" s="21">
        <v>178698000</v>
      </c>
      <c r="D75" s="28">
        <v>0</v>
      </c>
      <c r="E75" s="28">
        <v>0</v>
      </c>
      <c r="F75" s="28">
        <f>+C75+D75-E75</f>
        <v>178698000</v>
      </c>
      <c r="G75" s="30">
        <v>0</v>
      </c>
      <c r="H75" s="30">
        <v>0</v>
      </c>
      <c r="I75" s="28">
        <f>+F75-H75</f>
        <v>178698000</v>
      </c>
      <c r="J75" s="28">
        <v>0</v>
      </c>
      <c r="K75" s="28">
        <v>0</v>
      </c>
      <c r="L75" s="28">
        <v>0</v>
      </c>
      <c r="M75" s="28">
        <v>0</v>
      </c>
      <c r="N75" s="24">
        <f t="shared" si="26"/>
        <v>0</v>
      </c>
      <c r="O75" s="25">
        <f t="shared" si="27"/>
        <v>0</v>
      </c>
    </row>
    <row r="76" spans="1:15" s="40" customFormat="1" ht="32.25" customHeight="1" thickTop="1" thickBot="1" x14ac:dyDescent="0.3">
      <c r="A76" s="118" t="s">
        <v>146</v>
      </c>
      <c r="B76" s="119"/>
      <c r="C76" s="55">
        <f t="shared" ref="C76:M76" si="28">SUM(C77:C89)</f>
        <v>24000000000</v>
      </c>
      <c r="D76" s="55">
        <f t="shared" si="28"/>
        <v>0</v>
      </c>
      <c r="E76" s="55">
        <f t="shared" si="28"/>
        <v>0</v>
      </c>
      <c r="F76" s="55">
        <f t="shared" si="28"/>
        <v>24000000000</v>
      </c>
      <c r="G76" s="55">
        <f t="shared" si="28"/>
        <v>0</v>
      </c>
      <c r="H76" s="55">
        <f t="shared" si="28"/>
        <v>2733345167</v>
      </c>
      <c r="I76" s="55">
        <f t="shared" si="28"/>
        <v>21266654833</v>
      </c>
      <c r="J76" s="55">
        <f t="shared" si="28"/>
        <v>1544075167</v>
      </c>
      <c r="K76" s="55">
        <f t="shared" si="28"/>
        <v>824000</v>
      </c>
      <c r="L76" s="55">
        <f t="shared" si="28"/>
        <v>824000</v>
      </c>
      <c r="M76" s="55">
        <f t="shared" si="28"/>
        <v>824000</v>
      </c>
      <c r="N76" s="56">
        <f t="shared" si="26"/>
        <v>6.4336465291666672E-2</v>
      </c>
      <c r="O76" s="57">
        <f t="shared" si="27"/>
        <v>3.4333333333333332E-5</v>
      </c>
    </row>
    <row r="77" spans="1:15" ht="13.5" thickTop="1" x14ac:dyDescent="0.25">
      <c r="A77" s="19" t="s">
        <v>147</v>
      </c>
      <c r="B77" s="20" t="s">
        <v>148</v>
      </c>
      <c r="C77" s="33">
        <v>5963837934</v>
      </c>
      <c r="D77" s="28">
        <v>0</v>
      </c>
      <c r="E77" s="28">
        <v>0</v>
      </c>
      <c r="F77" s="28">
        <f t="shared" ref="F77:F89" si="29">+C77+D77-E77</f>
        <v>5963837934</v>
      </c>
      <c r="G77" s="33">
        <v>0</v>
      </c>
      <c r="H77" s="33">
        <v>697549167</v>
      </c>
      <c r="I77" s="28">
        <f t="shared" ref="I77:I89" si="30">+F77-H77</f>
        <v>5266288767</v>
      </c>
      <c r="J77" s="33">
        <v>430744834</v>
      </c>
      <c r="K77" s="33">
        <v>0</v>
      </c>
      <c r="L77" s="33">
        <v>0</v>
      </c>
      <c r="M77" s="33">
        <v>0</v>
      </c>
      <c r="N77" s="23">
        <f t="shared" si="26"/>
        <v>7.2226113245685661E-2</v>
      </c>
      <c r="O77" s="26">
        <f t="shared" si="27"/>
        <v>0</v>
      </c>
    </row>
    <row r="78" spans="1:15" x14ac:dyDescent="0.25">
      <c r="A78" s="15" t="s">
        <v>149</v>
      </c>
      <c r="B78" s="2" t="s">
        <v>150</v>
      </c>
      <c r="C78" s="28">
        <v>963693204</v>
      </c>
      <c r="D78" s="28">
        <v>0</v>
      </c>
      <c r="E78" s="28">
        <v>0</v>
      </c>
      <c r="F78" s="28">
        <f t="shared" si="29"/>
        <v>963693204</v>
      </c>
      <c r="G78" s="28">
        <v>0</v>
      </c>
      <c r="H78" s="28">
        <v>0</v>
      </c>
      <c r="I78" s="28">
        <f t="shared" si="30"/>
        <v>963693204</v>
      </c>
      <c r="J78" s="28">
        <v>0</v>
      </c>
      <c r="K78" s="28">
        <v>0</v>
      </c>
      <c r="L78" s="28">
        <v>0</v>
      </c>
      <c r="M78" s="28">
        <v>0</v>
      </c>
      <c r="N78" s="23">
        <f t="shared" si="26"/>
        <v>0</v>
      </c>
      <c r="O78" s="26">
        <f t="shared" si="27"/>
        <v>0</v>
      </c>
    </row>
    <row r="79" spans="1:15" x14ac:dyDescent="0.25">
      <c r="A79" s="15" t="s">
        <v>151</v>
      </c>
      <c r="B79" s="2" t="s">
        <v>152</v>
      </c>
      <c r="C79" s="28">
        <v>2457675137</v>
      </c>
      <c r="D79" s="28">
        <v>0</v>
      </c>
      <c r="E79" s="28">
        <v>0</v>
      </c>
      <c r="F79" s="28">
        <f t="shared" si="29"/>
        <v>2457675137</v>
      </c>
      <c r="G79" s="28">
        <v>0</v>
      </c>
      <c r="H79" s="28">
        <v>358273333</v>
      </c>
      <c r="I79" s="28">
        <f t="shared" si="30"/>
        <v>2099401804</v>
      </c>
      <c r="J79" s="28">
        <v>217639000</v>
      </c>
      <c r="K79" s="28">
        <v>824000</v>
      </c>
      <c r="L79" s="28">
        <v>824000</v>
      </c>
      <c r="M79" s="28">
        <v>824000</v>
      </c>
      <c r="N79" s="23">
        <f t="shared" si="26"/>
        <v>8.8554828391869761E-2</v>
      </c>
      <c r="O79" s="26">
        <f t="shared" si="27"/>
        <v>3.3527620782534696E-4</v>
      </c>
    </row>
    <row r="80" spans="1:15" x14ac:dyDescent="0.25">
      <c r="A80" s="15" t="s">
        <v>153</v>
      </c>
      <c r="B80" s="2" t="s">
        <v>154</v>
      </c>
      <c r="C80" s="28">
        <v>557850488</v>
      </c>
      <c r="D80" s="28">
        <v>0</v>
      </c>
      <c r="E80" s="28">
        <v>0</v>
      </c>
      <c r="F80" s="28">
        <f t="shared" si="29"/>
        <v>557850488</v>
      </c>
      <c r="G80" s="28">
        <v>0</v>
      </c>
      <c r="H80" s="28">
        <v>77250000</v>
      </c>
      <c r="I80" s="28">
        <f t="shared" si="30"/>
        <v>480600488</v>
      </c>
      <c r="J80" s="28">
        <v>0</v>
      </c>
      <c r="K80" s="28">
        <v>0</v>
      </c>
      <c r="L80" s="28">
        <v>0</v>
      </c>
      <c r="M80" s="28">
        <v>0</v>
      </c>
      <c r="N80" s="23">
        <f t="shared" si="26"/>
        <v>0</v>
      </c>
      <c r="O80" s="26">
        <f t="shared" si="27"/>
        <v>0</v>
      </c>
    </row>
    <row r="81" spans="1:15" x14ac:dyDescent="0.25">
      <c r="A81" s="15" t="s">
        <v>155</v>
      </c>
      <c r="B81" s="2" t="s">
        <v>156</v>
      </c>
      <c r="C81" s="28">
        <v>481149512</v>
      </c>
      <c r="D81" s="28">
        <v>0</v>
      </c>
      <c r="E81" s="28">
        <v>0</v>
      </c>
      <c r="F81" s="28">
        <f t="shared" si="29"/>
        <v>481149512</v>
      </c>
      <c r="G81" s="28">
        <v>0</v>
      </c>
      <c r="H81" s="28">
        <v>0</v>
      </c>
      <c r="I81" s="28">
        <f t="shared" si="30"/>
        <v>481149512</v>
      </c>
      <c r="J81" s="28">
        <v>0</v>
      </c>
      <c r="K81" s="28">
        <v>0</v>
      </c>
      <c r="L81" s="28">
        <v>0</v>
      </c>
      <c r="M81" s="28">
        <v>0</v>
      </c>
      <c r="N81" s="23">
        <f t="shared" si="26"/>
        <v>0</v>
      </c>
      <c r="O81" s="26">
        <f t="shared" si="27"/>
        <v>0</v>
      </c>
    </row>
    <row r="82" spans="1:15" x14ac:dyDescent="0.25">
      <c r="A82" s="15" t="s">
        <v>157</v>
      </c>
      <c r="B82" s="2" t="s">
        <v>158</v>
      </c>
      <c r="C82" s="28">
        <v>1604134207</v>
      </c>
      <c r="D82" s="28">
        <v>0</v>
      </c>
      <c r="E82" s="28">
        <v>0</v>
      </c>
      <c r="F82" s="28">
        <f t="shared" si="29"/>
        <v>1604134207</v>
      </c>
      <c r="G82" s="28">
        <v>0</v>
      </c>
      <c r="H82" s="28">
        <v>157590000</v>
      </c>
      <c r="I82" s="28">
        <f t="shared" si="30"/>
        <v>1446544207</v>
      </c>
      <c r="J82" s="28">
        <v>157590000</v>
      </c>
      <c r="K82" s="28">
        <v>0</v>
      </c>
      <c r="L82" s="28">
        <v>0</v>
      </c>
      <c r="M82" s="28">
        <v>0</v>
      </c>
      <c r="N82" s="23">
        <f t="shared" si="26"/>
        <v>9.8239909922948232E-2</v>
      </c>
      <c r="O82" s="26">
        <f t="shared" si="27"/>
        <v>0</v>
      </c>
    </row>
    <row r="83" spans="1:15" x14ac:dyDescent="0.25">
      <c r="A83" s="15" t="s">
        <v>159</v>
      </c>
      <c r="B83" s="2" t="s">
        <v>160</v>
      </c>
      <c r="C83" s="28">
        <v>1294758028</v>
      </c>
      <c r="D83" s="28">
        <v>0</v>
      </c>
      <c r="E83" s="28">
        <v>0</v>
      </c>
      <c r="F83" s="28">
        <f t="shared" si="29"/>
        <v>1294758028</v>
      </c>
      <c r="G83" s="28">
        <v>0</v>
      </c>
      <c r="H83" s="28">
        <v>108356000</v>
      </c>
      <c r="I83" s="28">
        <f t="shared" si="30"/>
        <v>1186402028</v>
      </c>
      <c r="J83" s="28">
        <v>70864000</v>
      </c>
      <c r="K83" s="28">
        <v>0</v>
      </c>
      <c r="L83" s="28">
        <v>0</v>
      </c>
      <c r="M83" s="28">
        <v>0</v>
      </c>
      <c r="N83" s="23">
        <f t="shared" si="26"/>
        <v>5.4731462147767425E-2</v>
      </c>
      <c r="O83" s="26">
        <f t="shared" si="27"/>
        <v>0</v>
      </c>
    </row>
    <row r="84" spans="1:15" x14ac:dyDescent="0.25">
      <c r="A84" s="15" t="s">
        <v>161</v>
      </c>
      <c r="B84" s="2" t="s">
        <v>162</v>
      </c>
      <c r="C84" s="28">
        <v>1442752132</v>
      </c>
      <c r="D84" s="28">
        <v>0</v>
      </c>
      <c r="E84" s="28">
        <v>0</v>
      </c>
      <c r="F84" s="28">
        <f t="shared" si="29"/>
        <v>1442752132</v>
      </c>
      <c r="G84" s="28">
        <v>0</v>
      </c>
      <c r="H84" s="28">
        <v>183337000</v>
      </c>
      <c r="I84" s="28">
        <f t="shared" si="30"/>
        <v>1259415132</v>
      </c>
      <c r="J84" s="28">
        <v>71276000</v>
      </c>
      <c r="K84" s="28">
        <v>0</v>
      </c>
      <c r="L84" s="28">
        <v>0</v>
      </c>
      <c r="M84" s="28">
        <v>0</v>
      </c>
      <c r="N84" s="23">
        <f t="shared" si="26"/>
        <v>4.9402803447044223E-2</v>
      </c>
      <c r="O84" s="26">
        <f t="shared" si="27"/>
        <v>0</v>
      </c>
    </row>
    <row r="85" spans="1:15" x14ac:dyDescent="0.25">
      <c r="A85" s="15" t="s">
        <v>163</v>
      </c>
      <c r="B85" s="2" t="s">
        <v>164</v>
      </c>
      <c r="C85" s="28">
        <v>441116122</v>
      </c>
      <c r="D85" s="28">
        <v>0</v>
      </c>
      <c r="E85" s="28">
        <v>0</v>
      </c>
      <c r="F85" s="28">
        <f t="shared" si="29"/>
        <v>441116122</v>
      </c>
      <c r="G85" s="28">
        <v>0</v>
      </c>
      <c r="H85" s="28">
        <v>40170000</v>
      </c>
      <c r="I85" s="28">
        <f t="shared" si="30"/>
        <v>400946122</v>
      </c>
      <c r="J85" s="28">
        <v>13905000</v>
      </c>
      <c r="K85" s="28">
        <v>0</v>
      </c>
      <c r="L85" s="28">
        <v>0</v>
      </c>
      <c r="M85" s="28">
        <v>0</v>
      </c>
      <c r="N85" s="23">
        <f t="shared" si="26"/>
        <v>3.152231194125342E-2</v>
      </c>
      <c r="O85" s="26">
        <f t="shared" si="27"/>
        <v>0</v>
      </c>
    </row>
    <row r="86" spans="1:15" x14ac:dyDescent="0.25">
      <c r="A86" s="15" t="s">
        <v>165</v>
      </c>
      <c r="B86" s="2" t="s">
        <v>166</v>
      </c>
      <c r="C86" s="28">
        <v>373269607</v>
      </c>
      <c r="D86" s="28">
        <v>0</v>
      </c>
      <c r="E86" s="28">
        <v>0</v>
      </c>
      <c r="F86" s="28">
        <f t="shared" si="29"/>
        <v>373269607</v>
      </c>
      <c r="G86" s="28">
        <v>0</v>
      </c>
      <c r="H86" s="28">
        <v>13390000</v>
      </c>
      <c r="I86" s="28">
        <f t="shared" si="30"/>
        <v>359879607</v>
      </c>
      <c r="J86" s="28">
        <v>13390000</v>
      </c>
      <c r="K86" s="28">
        <v>0</v>
      </c>
      <c r="L86" s="28">
        <v>0</v>
      </c>
      <c r="M86" s="28">
        <v>0</v>
      </c>
      <c r="N86" s="23">
        <f t="shared" si="26"/>
        <v>3.5872194652054809E-2</v>
      </c>
      <c r="O86" s="26">
        <f t="shared" si="27"/>
        <v>0</v>
      </c>
    </row>
    <row r="87" spans="1:15" x14ac:dyDescent="0.25">
      <c r="A87" s="17" t="s">
        <v>167</v>
      </c>
      <c r="B87" s="18" t="s">
        <v>168</v>
      </c>
      <c r="C87" s="31">
        <v>2503479153</v>
      </c>
      <c r="D87" s="28">
        <v>0</v>
      </c>
      <c r="E87" s="28">
        <v>0</v>
      </c>
      <c r="F87" s="28">
        <f t="shared" si="29"/>
        <v>2503479153</v>
      </c>
      <c r="G87" s="31"/>
      <c r="H87" s="31">
        <v>85320000</v>
      </c>
      <c r="I87" s="28">
        <f t="shared" si="30"/>
        <v>2418159153</v>
      </c>
      <c r="J87" s="31">
        <v>61515000</v>
      </c>
      <c r="K87" s="31">
        <v>0</v>
      </c>
      <c r="L87" s="31">
        <v>0</v>
      </c>
      <c r="M87" s="31">
        <v>0</v>
      </c>
      <c r="N87" s="23">
        <f>+J87/F87</f>
        <v>2.4571804373239772E-2</v>
      </c>
      <c r="O87" s="26">
        <f>+K87/F87</f>
        <v>0</v>
      </c>
    </row>
    <row r="88" spans="1:15" x14ac:dyDescent="0.25">
      <c r="A88" s="17" t="s">
        <v>184</v>
      </c>
      <c r="B88" s="18" t="s">
        <v>185</v>
      </c>
      <c r="C88" s="31">
        <v>4556348401</v>
      </c>
      <c r="D88" s="28">
        <v>0</v>
      </c>
      <c r="E88" s="28">
        <v>0</v>
      </c>
      <c r="F88" s="28">
        <f t="shared" si="29"/>
        <v>4556348401</v>
      </c>
      <c r="G88" s="31"/>
      <c r="H88" s="31">
        <v>668799667</v>
      </c>
      <c r="I88" s="28">
        <f t="shared" si="30"/>
        <v>3887548734</v>
      </c>
      <c r="J88" s="31">
        <v>310821333</v>
      </c>
      <c r="K88" s="31">
        <v>0</v>
      </c>
      <c r="L88" s="31">
        <v>0</v>
      </c>
      <c r="M88" s="31">
        <v>0</v>
      </c>
      <c r="N88" s="23">
        <f>+J88/F88</f>
        <v>6.8217200627542621E-2</v>
      </c>
      <c r="O88" s="26">
        <f>+K88/F88</f>
        <v>0</v>
      </c>
    </row>
    <row r="89" spans="1:15" ht="13.5" thickBot="1" x14ac:dyDescent="0.3">
      <c r="A89" s="17" t="s">
        <v>186</v>
      </c>
      <c r="B89" s="18" t="s">
        <v>187</v>
      </c>
      <c r="C89" s="31">
        <v>1359936075</v>
      </c>
      <c r="D89" s="28">
        <v>0</v>
      </c>
      <c r="E89" s="28">
        <v>0</v>
      </c>
      <c r="F89" s="28">
        <f t="shared" si="29"/>
        <v>1359936075</v>
      </c>
      <c r="G89" s="31">
        <v>0</v>
      </c>
      <c r="H89" s="31">
        <v>343310000</v>
      </c>
      <c r="I89" s="28">
        <f t="shared" si="30"/>
        <v>1016626075</v>
      </c>
      <c r="J89" s="31">
        <v>196330000</v>
      </c>
      <c r="K89" s="31">
        <v>0</v>
      </c>
      <c r="L89" s="31">
        <v>0</v>
      </c>
      <c r="M89" s="31">
        <v>0</v>
      </c>
      <c r="N89" s="23">
        <f t="shared" si="26"/>
        <v>0.14436707990116374</v>
      </c>
      <c r="O89" s="26">
        <f t="shared" si="27"/>
        <v>0</v>
      </c>
    </row>
    <row r="90" spans="1:15" ht="31.5" customHeight="1" thickTop="1" thickBot="1" x14ac:dyDescent="0.3">
      <c r="A90" s="118" t="s">
        <v>169</v>
      </c>
      <c r="B90" s="119" t="s">
        <v>1</v>
      </c>
      <c r="C90" s="55">
        <f t="shared" ref="C90:M90" si="31">+C8+C76</f>
        <v>75345160000</v>
      </c>
      <c r="D90" s="55">
        <f t="shared" si="31"/>
        <v>0</v>
      </c>
      <c r="E90" s="55">
        <f t="shared" si="31"/>
        <v>0</v>
      </c>
      <c r="F90" s="55">
        <f t="shared" si="31"/>
        <v>75345160000</v>
      </c>
      <c r="G90" s="55">
        <f t="shared" si="31"/>
        <v>11234371000</v>
      </c>
      <c r="H90" s="55">
        <f t="shared" si="31"/>
        <v>37170161354.510002</v>
      </c>
      <c r="I90" s="55">
        <f t="shared" si="31"/>
        <v>26940627645.489998</v>
      </c>
      <c r="J90" s="55">
        <f t="shared" si="31"/>
        <v>12253964087.82</v>
      </c>
      <c r="K90" s="55">
        <f t="shared" si="31"/>
        <v>3768110973.3000002</v>
      </c>
      <c r="L90" s="55">
        <f t="shared" si="31"/>
        <v>3768110973.3000002</v>
      </c>
      <c r="M90" s="55">
        <f t="shared" si="31"/>
        <v>3764650788.3000002</v>
      </c>
      <c r="N90" s="56">
        <f t="shared" si="26"/>
        <v>0.16263770742301165</v>
      </c>
      <c r="O90" s="57">
        <f t="shared" si="27"/>
        <v>5.0011320877147256E-2</v>
      </c>
    </row>
    <row r="91" spans="1:15" ht="13.5" thickTop="1" x14ac:dyDescent="0.25">
      <c r="A91" s="34"/>
      <c r="B91" s="20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</row>
  </sheetData>
  <mergeCells count="8">
    <mergeCell ref="A4:O4"/>
    <mergeCell ref="A5:O5"/>
    <mergeCell ref="A76:B76"/>
    <mergeCell ref="A90:B90"/>
    <mergeCell ref="A6:O6"/>
    <mergeCell ref="A38:B38"/>
    <mergeCell ref="A68:B68"/>
    <mergeCell ref="A73:B7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2"/>
  <sheetViews>
    <sheetView showGridLines="0" topLeftCell="B1" zoomScale="90" zoomScaleNormal="90" workbookViewId="0">
      <pane ySplit="7" topLeftCell="A85" activePane="bottomLeft" state="frozen"/>
      <selection activeCell="N88" sqref="N88:O88"/>
      <selection pane="bottomLeft" activeCell="D87" sqref="D87"/>
    </sheetView>
  </sheetViews>
  <sheetFormatPr baseColWidth="10" defaultRowHeight="12.75" x14ac:dyDescent="0.25"/>
  <cols>
    <col min="1" max="1" width="32.7109375" style="69" customWidth="1"/>
    <col min="2" max="2" width="37.140625" style="69" customWidth="1"/>
    <col min="3" max="3" width="30" style="115" customWidth="1"/>
    <col min="4" max="4" width="23.140625" style="115" customWidth="1"/>
    <col min="5" max="5" width="26.42578125" style="115" customWidth="1"/>
    <col min="6" max="6" width="20.85546875" style="115" customWidth="1"/>
    <col min="7" max="7" width="20.42578125" style="115" customWidth="1"/>
    <col min="8" max="9" width="20.85546875" style="115" customWidth="1"/>
    <col min="10" max="10" width="19.7109375" style="115" customWidth="1"/>
    <col min="11" max="13" width="19.85546875" style="115" customWidth="1"/>
    <col min="14" max="14" width="8.28515625" style="68" bestFit="1" customWidth="1"/>
    <col min="15" max="15" width="7.42578125" style="68" bestFit="1" customWidth="1"/>
    <col min="16" max="16384" width="11.42578125" style="69"/>
  </cols>
  <sheetData>
    <row r="1" spans="1:15" x14ac:dyDescent="0.25">
      <c r="A1" s="66" t="s">
        <v>0</v>
      </c>
      <c r="B1" s="66">
        <v>2025</v>
      </c>
      <c r="C1" s="67" t="s">
        <v>1</v>
      </c>
      <c r="D1" s="67" t="s">
        <v>1</v>
      </c>
      <c r="E1" s="67" t="s">
        <v>1</v>
      </c>
      <c r="F1" s="67" t="s">
        <v>1</v>
      </c>
      <c r="G1" s="67" t="s">
        <v>1</v>
      </c>
      <c r="H1" s="67" t="s">
        <v>1</v>
      </c>
      <c r="I1" s="67" t="s">
        <v>1</v>
      </c>
      <c r="J1" s="67" t="s">
        <v>1</v>
      </c>
      <c r="K1" s="67" t="s">
        <v>1</v>
      </c>
      <c r="L1" s="67" t="s">
        <v>1</v>
      </c>
      <c r="M1" s="67" t="s">
        <v>1</v>
      </c>
    </row>
    <row r="2" spans="1:15" x14ac:dyDescent="0.25">
      <c r="A2" s="66" t="s">
        <v>2</v>
      </c>
      <c r="B2" s="66" t="s">
        <v>3</v>
      </c>
      <c r="C2" s="67" t="s">
        <v>1</v>
      </c>
      <c r="D2" s="67" t="s">
        <v>1</v>
      </c>
      <c r="E2" s="67" t="s">
        <v>1</v>
      </c>
      <c r="F2" s="67" t="s">
        <v>1</v>
      </c>
      <c r="G2" s="67" t="s">
        <v>1</v>
      </c>
      <c r="H2" s="67" t="s">
        <v>1</v>
      </c>
      <c r="I2" s="67" t="s">
        <v>1</v>
      </c>
      <c r="J2" s="67" t="s">
        <v>1</v>
      </c>
      <c r="K2" s="67" t="s">
        <v>1</v>
      </c>
      <c r="L2" s="67" t="s">
        <v>1</v>
      </c>
      <c r="M2" s="67" t="s">
        <v>1</v>
      </c>
    </row>
    <row r="3" spans="1:15" x14ac:dyDescent="0.25">
      <c r="A3" s="66" t="s">
        <v>4</v>
      </c>
      <c r="B3" s="70" t="s">
        <v>170</v>
      </c>
      <c r="C3" s="67" t="s">
        <v>1</v>
      </c>
      <c r="D3" s="67" t="s">
        <v>1</v>
      </c>
      <c r="E3" s="67" t="s">
        <v>1</v>
      </c>
      <c r="F3" s="67" t="s">
        <v>1</v>
      </c>
      <c r="G3" s="67" t="s">
        <v>1</v>
      </c>
      <c r="H3" s="67" t="s">
        <v>1</v>
      </c>
      <c r="I3" s="67" t="s">
        <v>1</v>
      </c>
      <c r="J3" s="67" t="s">
        <v>1</v>
      </c>
      <c r="K3" s="67" t="s">
        <v>1</v>
      </c>
      <c r="L3" s="67" t="s">
        <v>1</v>
      </c>
      <c r="M3" s="67" t="s">
        <v>1</v>
      </c>
    </row>
    <row r="4" spans="1:15" x14ac:dyDescent="0.25">
      <c r="A4" s="120" t="s">
        <v>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 x14ac:dyDescent="0.25">
      <c r="A5" s="120" t="s">
        <v>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5" ht="23.25" customHeight="1" thickBot="1" x14ac:dyDescent="0.3">
      <c r="A6" s="122" t="s">
        <v>189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</row>
    <row r="7" spans="1:15" ht="28.5" customHeight="1" thickTop="1" thickBot="1" x14ac:dyDescent="0.3">
      <c r="A7" s="71" t="s">
        <v>7</v>
      </c>
      <c r="B7" s="72" t="s">
        <v>8</v>
      </c>
      <c r="C7" s="73" t="s">
        <v>9</v>
      </c>
      <c r="D7" s="73" t="s">
        <v>10</v>
      </c>
      <c r="E7" s="73" t="s">
        <v>11</v>
      </c>
      <c r="F7" s="73" t="s">
        <v>12</v>
      </c>
      <c r="G7" s="73" t="s">
        <v>13</v>
      </c>
      <c r="H7" s="73" t="s">
        <v>14</v>
      </c>
      <c r="I7" s="73" t="s">
        <v>15</v>
      </c>
      <c r="J7" s="73" t="s">
        <v>16</v>
      </c>
      <c r="K7" s="73" t="s">
        <v>17</v>
      </c>
      <c r="L7" s="73" t="s">
        <v>18</v>
      </c>
      <c r="M7" s="73" t="s">
        <v>19</v>
      </c>
      <c r="N7" s="74" t="s">
        <v>171</v>
      </c>
      <c r="O7" s="75" t="s">
        <v>172</v>
      </c>
    </row>
    <row r="8" spans="1:15" ht="20.25" customHeight="1" thickTop="1" x14ac:dyDescent="0.25">
      <c r="A8" s="59" t="s">
        <v>178</v>
      </c>
      <c r="B8" s="60" t="s">
        <v>20</v>
      </c>
      <c r="C8" s="76">
        <f t="shared" ref="C8:M8" si="0">+C9+C38+C69+C74</f>
        <v>51345160000</v>
      </c>
      <c r="D8" s="76">
        <f t="shared" si="0"/>
        <v>949871000</v>
      </c>
      <c r="E8" s="76">
        <f t="shared" si="0"/>
        <v>949871000</v>
      </c>
      <c r="F8" s="76">
        <f t="shared" si="0"/>
        <v>51345160000</v>
      </c>
      <c r="G8" s="76">
        <f t="shared" si="0"/>
        <v>11234371000</v>
      </c>
      <c r="H8" s="76">
        <f t="shared" si="0"/>
        <v>37760658584.260002</v>
      </c>
      <c r="I8" s="76">
        <f t="shared" si="0"/>
        <v>2350130415.7399998</v>
      </c>
      <c r="J8" s="76">
        <f t="shared" si="0"/>
        <v>13984473034.67</v>
      </c>
      <c r="K8" s="76">
        <f t="shared" si="0"/>
        <v>5966886272.4400005</v>
      </c>
      <c r="L8" s="76">
        <f t="shared" si="0"/>
        <v>5966886272.4400005</v>
      </c>
      <c r="M8" s="76">
        <f t="shared" si="0"/>
        <v>5962652372.4400005</v>
      </c>
      <c r="N8" s="77">
        <f t="shared" ref="N8:N40" si="1">+J8/F8</f>
        <v>0.27236204999010616</v>
      </c>
      <c r="O8" s="78">
        <f>+K8/F8</f>
        <v>0.11621127039900159</v>
      </c>
    </row>
    <row r="9" spans="1:15" ht="22.5" customHeight="1" x14ac:dyDescent="0.25">
      <c r="A9" s="49" t="s">
        <v>179</v>
      </c>
      <c r="B9" s="50" t="s">
        <v>180</v>
      </c>
      <c r="C9" s="76">
        <f>+C10</f>
        <v>24480522000</v>
      </c>
      <c r="D9" s="76">
        <f t="shared" ref="D9:M9" si="2">+D10</f>
        <v>0</v>
      </c>
      <c r="E9" s="76">
        <f t="shared" si="2"/>
        <v>0</v>
      </c>
      <c r="F9" s="76">
        <f t="shared" si="2"/>
        <v>24480522000</v>
      </c>
      <c r="G9" s="76">
        <f t="shared" si="2"/>
        <v>1234371000</v>
      </c>
      <c r="H9" s="76">
        <f t="shared" si="2"/>
        <v>23246151000</v>
      </c>
      <c r="I9" s="76">
        <f t="shared" si="2"/>
        <v>0</v>
      </c>
      <c r="J9" s="76">
        <f t="shared" si="2"/>
        <v>4266162084</v>
      </c>
      <c r="K9" s="76">
        <f t="shared" si="2"/>
        <v>4266065972</v>
      </c>
      <c r="L9" s="76">
        <f t="shared" si="2"/>
        <v>4266065972</v>
      </c>
      <c r="M9" s="76">
        <f t="shared" si="2"/>
        <v>4266065972</v>
      </c>
      <c r="N9" s="77">
        <f t="shared" si="1"/>
        <v>0.17426761096025647</v>
      </c>
      <c r="O9" s="78">
        <f t="shared" ref="O9:O73" si="3">+K9/F9</f>
        <v>0.1742636849001831</v>
      </c>
    </row>
    <row r="10" spans="1:15" ht="13.5" thickBot="1" x14ac:dyDescent="0.3">
      <c r="A10" s="79" t="s">
        <v>21</v>
      </c>
      <c r="B10" s="53" t="s">
        <v>22</v>
      </c>
      <c r="C10" s="80">
        <f>+C11+C21+C31+C37</f>
        <v>24480522000</v>
      </c>
      <c r="D10" s="80">
        <f t="shared" ref="D10:M10" si="4">+D11+D21+D31+D37</f>
        <v>0</v>
      </c>
      <c r="E10" s="80">
        <f t="shared" si="4"/>
        <v>0</v>
      </c>
      <c r="F10" s="80">
        <f t="shared" si="4"/>
        <v>24480522000</v>
      </c>
      <c r="G10" s="80">
        <f t="shared" si="4"/>
        <v>1234371000</v>
      </c>
      <c r="H10" s="80">
        <f t="shared" si="4"/>
        <v>23246151000</v>
      </c>
      <c r="I10" s="80">
        <f t="shared" si="4"/>
        <v>0</v>
      </c>
      <c r="J10" s="80">
        <f t="shared" si="4"/>
        <v>4266162084</v>
      </c>
      <c r="K10" s="80">
        <f t="shared" si="4"/>
        <v>4266065972</v>
      </c>
      <c r="L10" s="80">
        <f t="shared" si="4"/>
        <v>4266065972</v>
      </c>
      <c r="M10" s="80">
        <f t="shared" si="4"/>
        <v>4266065972</v>
      </c>
      <c r="N10" s="81">
        <f t="shared" si="1"/>
        <v>0.17426761096025647</v>
      </c>
      <c r="O10" s="82">
        <f t="shared" si="3"/>
        <v>0.1742636849001831</v>
      </c>
    </row>
    <row r="11" spans="1:15" ht="21.75" customHeight="1" thickTop="1" x14ac:dyDescent="0.25">
      <c r="A11" s="83" t="s">
        <v>23</v>
      </c>
      <c r="B11" s="3" t="s">
        <v>24</v>
      </c>
      <c r="C11" s="84">
        <f>+C12</f>
        <v>16329671000</v>
      </c>
      <c r="D11" s="84">
        <f t="shared" ref="D11:M11" si="5">+D12</f>
        <v>0</v>
      </c>
      <c r="E11" s="84">
        <f t="shared" si="5"/>
        <v>0</v>
      </c>
      <c r="F11" s="84">
        <f t="shared" si="5"/>
        <v>16329671000</v>
      </c>
      <c r="G11" s="84">
        <f t="shared" si="5"/>
        <v>0</v>
      </c>
      <c r="H11" s="84">
        <f t="shared" si="5"/>
        <v>16329671000</v>
      </c>
      <c r="I11" s="84">
        <f t="shared" si="5"/>
        <v>0</v>
      </c>
      <c r="J11" s="84">
        <f t="shared" si="5"/>
        <v>2910217550</v>
      </c>
      <c r="K11" s="84">
        <f t="shared" si="5"/>
        <v>2910217550</v>
      </c>
      <c r="L11" s="84">
        <f t="shared" si="5"/>
        <v>2910217550</v>
      </c>
      <c r="M11" s="84">
        <f t="shared" si="5"/>
        <v>2910217550</v>
      </c>
      <c r="N11" s="68">
        <f t="shared" si="1"/>
        <v>0.17821654520779995</v>
      </c>
      <c r="O11" s="85">
        <f t="shared" si="3"/>
        <v>0.17821654520779995</v>
      </c>
    </row>
    <row r="12" spans="1:15" ht="21.75" customHeight="1" x14ac:dyDescent="0.25">
      <c r="A12" s="86" t="s">
        <v>25</v>
      </c>
      <c r="B12" s="4" t="s">
        <v>26</v>
      </c>
      <c r="C12" s="87">
        <f>SUM(C13:C20)</f>
        <v>16329671000</v>
      </c>
      <c r="D12" s="87">
        <f t="shared" ref="D12:M12" si="6">SUM(D13:D20)</f>
        <v>0</v>
      </c>
      <c r="E12" s="87">
        <f t="shared" si="6"/>
        <v>0</v>
      </c>
      <c r="F12" s="87">
        <f t="shared" si="6"/>
        <v>16329671000</v>
      </c>
      <c r="G12" s="87">
        <f t="shared" si="6"/>
        <v>0</v>
      </c>
      <c r="H12" s="87">
        <f t="shared" si="6"/>
        <v>16329671000</v>
      </c>
      <c r="I12" s="87">
        <f t="shared" si="6"/>
        <v>0</v>
      </c>
      <c r="J12" s="87">
        <f t="shared" si="6"/>
        <v>2910217550</v>
      </c>
      <c r="K12" s="87">
        <f t="shared" si="6"/>
        <v>2910217550</v>
      </c>
      <c r="L12" s="87">
        <f t="shared" si="6"/>
        <v>2910217550</v>
      </c>
      <c r="M12" s="87">
        <f t="shared" si="6"/>
        <v>2910217550</v>
      </c>
      <c r="N12" s="68">
        <f t="shared" si="1"/>
        <v>0.17821654520779995</v>
      </c>
      <c r="O12" s="85">
        <f t="shared" si="3"/>
        <v>0.17821654520779995</v>
      </c>
    </row>
    <row r="13" spans="1:15" x14ac:dyDescent="0.25">
      <c r="A13" s="88" t="s">
        <v>27</v>
      </c>
      <c r="B13" s="89" t="s">
        <v>28</v>
      </c>
      <c r="C13" s="90">
        <v>12422135022</v>
      </c>
      <c r="D13" s="90">
        <v>0</v>
      </c>
      <c r="E13" s="90">
        <v>0</v>
      </c>
      <c r="F13" s="90">
        <f>+C13+D13-E13</f>
        <v>12422135022</v>
      </c>
      <c r="G13" s="90">
        <v>0</v>
      </c>
      <c r="H13" s="90">
        <v>12422135022</v>
      </c>
      <c r="I13" s="90">
        <f>+F13-H13</f>
        <v>0</v>
      </c>
      <c r="J13" s="90">
        <v>2565450474</v>
      </c>
      <c r="K13" s="90">
        <v>2565450474</v>
      </c>
      <c r="L13" s="90">
        <v>2565450474</v>
      </c>
      <c r="M13" s="90">
        <v>2565450474</v>
      </c>
      <c r="N13" s="68">
        <f t="shared" si="1"/>
        <v>0.20652250756061699</v>
      </c>
      <c r="O13" s="85">
        <f>+K13/F13</f>
        <v>0.20652250756061699</v>
      </c>
    </row>
    <row r="14" spans="1:15" x14ac:dyDescent="0.25">
      <c r="A14" s="88" t="s">
        <v>29</v>
      </c>
      <c r="B14" s="89" t="s">
        <v>30</v>
      </c>
      <c r="C14" s="90">
        <v>732062860</v>
      </c>
      <c r="D14" s="90">
        <v>0</v>
      </c>
      <c r="E14" s="90">
        <v>0</v>
      </c>
      <c r="F14" s="90">
        <f t="shared" ref="F14:F20" si="7">+C14+D14-E14</f>
        <v>732062860</v>
      </c>
      <c r="G14" s="90">
        <v>0</v>
      </c>
      <c r="H14" s="90">
        <v>732062860</v>
      </c>
      <c r="I14" s="90">
        <f t="shared" ref="I14:I20" si="8">+F14-H14</f>
        <v>0</v>
      </c>
      <c r="J14" s="90">
        <v>147830478</v>
      </c>
      <c r="K14" s="90">
        <v>147830478</v>
      </c>
      <c r="L14" s="90">
        <v>147830478</v>
      </c>
      <c r="M14" s="90">
        <v>147830478</v>
      </c>
      <c r="N14" s="68">
        <f t="shared" si="1"/>
        <v>0.20193686372779518</v>
      </c>
      <c r="O14" s="85">
        <f t="shared" si="3"/>
        <v>0.20193686372779518</v>
      </c>
    </row>
    <row r="15" spans="1:15" x14ac:dyDescent="0.25">
      <c r="A15" s="88" t="s">
        <v>31</v>
      </c>
      <c r="B15" s="89" t="s">
        <v>32</v>
      </c>
      <c r="C15" s="90">
        <v>21963224</v>
      </c>
      <c r="D15" s="90">
        <v>0</v>
      </c>
      <c r="E15" s="90">
        <v>0</v>
      </c>
      <c r="F15" s="90">
        <f t="shared" si="7"/>
        <v>21963224</v>
      </c>
      <c r="G15" s="90">
        <v>0</v>
      </c>
      <c r="H15" s="90">
        <v>21963224</v>
      </c>
      <c r="I15" s="90">
        <f t="shared" si="8"/>
        <v>0</v>
      </c>
      <c r="J15" s="90">
        <v>4746177</v>
      </c>
      <c r="K15" s="90">
        <v>4746177</v>
      </c>
      <c r="L15" s="90">
        <v>4746177</v>
      </c>
      <c r="M15" s="90">
        <v>4746177</v>
      </c>
      <c r="N15" s="68">
        <f t="shared" si="1"/>
        <v>0.21609655303793288</v>
      </c>
      <c r="O15" s="85">
        <f t="shared" si="3"/>
        <v>0.21609655303793288</v>
      </c>
    </row>
    <row r="16" spans="1:15" x14ac:dyDescent="0.25">
      <c r="A16" s="88" t="s">
        <v>33</v>
      </c>
      <c r="B16" s="89" t="s">
        <v>34</v>
      </c>
      <c r="C16" s="90">
        <v>634664758</v>
      </c>
      <c r="D16" s="90">
        <v>0</v>
      </c>
      <c r="E16" s="90">
        <v>0</v>
      </c>
      <c r="F16" s="90">
        <f t="shared" si="7"/>
        <v>634664758</v>
      </c>
      <c r="G16" s="90">
        <v>0</v>
      </c>
      <c r="H16" s="90">
        <v>634664758</v>
      </c>
      <c r="I16" s="90">
        <f t="shared" si="8"/>
        <v>0</v>
      </c>
      <c r="J16" s="90">
        <v>1981275</v>
      </c>
      <c r="K16" s="90">
        <v>1981275</v>
      </c>
      <c r="L16" s="90">
        <v>1981275</v>
      </c>
      <c r="M16" s="90">
        <v>1981275</v>
      </c>
      <c r="N16" s="68">
        <f t="shared" si="1"/>
        <v>3.1217662159839037E-3</v>
      </c>
      <c r="O16" s="85">
        <f t="shared" si="3"/>
        <v>3.1217662159839037E-3</v>
      </c>
    </row>
    <row r="17" spans="1:15" x14ac:dyDescent="0.25">
      <c r="A17" s="88" t="s">
        <v>35</v>
      </c>
      <c r="B17" s="89" t="s">
        <v>36</v>
      </c>
      <c r="C17" s="90">
        <v>423760126</v>
      </c>
      <c r="D17" s="90">
        <v>0</v>
      </c>
      <c r="E17" s="90">
        <v>0</v>
      </c>
      <c r="F17" s="90">
        <f t="shared" si="7"/>
        <v>423760126</v>
      </c>
      <c r="G17" s="90">
        <v>0</v>
      </c>
      <c r="H17" s="90">
        <v>423760126</v>
      </c>
      <c r="I17" s="90">
        <f t="shared" si="8"/>
        <v>0</v>
      </c>
      <c r="J17" s="90">
        <v>120418266</v>
      </c>
      <c r="K17" s="90">
        <v>120418266</v>
      </c>
      <c r="L17" s="90">
        <v>120418266</v>
      </c>
      <c r="M17" s="90">
        <v>120418266</v>
      </c>
      <c r="N17" s="68">
        <f t="shared" si="1"/>
        <v>0.28416610863477043</v>
      </c>
      <c r="O17" s="85">
        <f t="shared" si="3"/>
        <v>0.28416610863477043</v>
      </c>
    </row>
    <row r="18" spans="1:15" ht="25.5" x14ac:dyDescent="0.25">
      <c r="A18" s="88" t="s">
        <v>37</v>
      </c>
      <c r="B18" s="89" t="s">
        <v>38</v>
      </c>
      <c r="C18" s="90">
        <v>75349028</v>
      </c>
      <c r="D18" s="90">
        <v>0</v>
      </c>
      <c r="E18" s="90">
        <v>0</v>
      </c>
      <c r="F18" s="90">
        <f t="shared" si="7"/>
        <v>75349028</v>
      </c>
      <c r="G18" s="90">
        <v>0</v>
      </c>
      <c r="H18" s="90">
        <v>75349028</v>
      </c>
      <c r="I18" s="90">
        <f t="shared" si="8"/>
        <v>0</v>
      </c>
      <c r="J18" s="90">
        <v>13387637</v>
      </c>
      <c r="K18" s="90">
        <v>13387637</v>
      </c>
      <c r="L18" s="90">
        <v>13387637</v>
      </c>
      <c r="M18" s="90">
        <v>13387637</v>
      </c>
      <c r="N18" s="68">
        <f t="shared" si="1"/>
        <v>0.17767497943039159</v>
      </c>
      <c r="O18" s="85">
        <f t="shared" si="3"/>
        <v>0.17767497943039159</v>
      </c>
    </row>
    <row r="19" spans="1:15" x14ac:dyDescent="0.25">
      <c r="A19" s="88" t="s">
        <v>39</v>
      </c>
      <c r="B19" s="89" t="s">
        <v>40</v>
      </c>
      <c r="C19" s="90">
        <v>1309052686</v>
      </c>
      <c r="D19" s="90">
        <v>0</v>
      </c>
      <c r="E19" s="90">
        <v>0</v>
      </c>
      <c r="F19" s="90">
        <f t="shared" si="7"/>
        <v>1309052686</v>
      </c>
      <c r="G19" s="90">
        <v>0</v>
      </c>
      <c r="H19" s="90">
        <v>1309052686</v>
      </c>
      <c r="I19" s="90">
        <f t="shared" si="8"/>
        <v>0</v>
      </c>
      <c r="J19" s="90">
        <v>3231341</v>
      </c>
      <c r="K19" s="90">
        <v>3231341</v>
      </c>
      <c r="L19" s="90">
        <v>3231341</v>
      </c>
      <c r="M19" s="90">
        <v>3231341</v>
      </c>
      <c r="N19" s="68">
        <f t="shared" si="1"/>
        <v>2.4684575606149436E-3</v>
      </c>
      <c r="O19" s="85">
        <f t="shared" si="3"/>
        <v>2.4684575606149436E-3</v>
      </c>
    </row>
    <row r="20" spans="1:15" x14ac:dyDescent="0.25">
      <c r="A20" s="88" t="s">
        <v>41</v>
      </c>
      <c r="B20" s="89" t="s">
        <v>42</v>
      </c>
      <c r="C20" s="90">
        <v>710683296</v>
      </c>
      <c r="D20" s="90">
        <v>0</v>
      </c>
      <c r="E20" s="90">
        <v>0</v>
      </c>
      <c r="F20" s="90">
        <f t="shared" si="7"/>
        <v>710683296</v>
      </c>
      <c r="G20" s="90">
        <v>0</v>
      </c>
      <c r="H20" s="90">
        <v>710683296</v>
      </c>
      <c r="I20" s="90">
        <f t="shared" si="8"/>
        <v>0</v>
      </c>
      <c r="J20" s="90">
        <v>53171902</v>
      </c>
      <c r="K20" s="90">
        <v>53171902</v>
      </c>
      <c r="L20" s="90">
        <v>53171902</v>
      </c>
      <c r="M20" s="90">
        <v>53171902</v>
      </c>
      <c r="N20" s="68">
        <f t="shared" si="1"/>
        <v>7.4817998817858805E-2</v>
      </c>
      <c r="O20" s="85">
        <f t="shared" si="3"/>
        <v>7.4817998817858805E-2</v>
      </c>
    </row>
    <row r="21" spans="1:15" s="95" customFormat="1" x14ac:dyDescent="0.25">
      <c r="A21" s="91" t="s">
        <v>43</v>
      </c>
      <c r="B21" s="39" t="s">
        <v>44</v>
      </c>
      <c r="C21" s="92">
        <f>SUM(C22:C30)</f>
        <v>5887913000</v>
      </c>
      <c r="D21" s="92">
        <f t="shared" ref="D21:M21" si="9">SUM(D22:D30)</f>
        <v>0</v>
      </c>
      <c r="E21" s="92">
        <f t="shared" si="9"/>
        <v>0</v>
      </c>
      <c r="F21" s="92">
        <f t="shared" si="9"/>
        <v>5887913000</v>
      </c>
      <c r="G21" s="92">
        <f t="shared" si="9"/>
        <v>0</v>
      </c>
      <c r="H21" s="92">
        <f t="shared" si="9"/>
        <v>5887913000</v>
      </c>
      <c r="I21" s="92">
        <f t="shared" si="9"/>
        <v>0</v>
      </c>
      <c r="J21" s="92">
        <f t="shared" si="9"/>
        <v>1178267428</v>
      </c>
      <c r="K21" s="92">
        <f t="shared" si="9"/>
        <v>1178267428</v>
      </c>
      <c r="L21" s="92">
        <f t="shared" si="9"/>
        <v>1178267428</v>
      </c>
      <c r="M21" s="92">
        <f t="shared" si="9"/>
        <v>1178267428</v>
      </c>
      <c r="N21" s="93">
        <f t="shared" si="1"/>
        <v>0.20011631082184808</v>
      </c>
      <c r="O21" s="94">
        <f t="shared" si="3"/>
        <v>0.20011631082184808</v>
      </c>
    </row>
    <row r="22" spans="1:15" ht="25.5" x14ac:dyDescent="0.25">
      <c r="A22" s="88" t="s">
        <v>45</v>
      </c>
      <c r="B22" s="89" t="s">
        <v>46</v>
      </c>
      <c r="C22" s="90">
        <v>1783978358</v>
      </c>
      <c r="D22" s="90">
        <v>0</v>
      </c>
      <c r="E22" s="90">
        <v>0</v>
      </c>
      <c r="F22" s="90">
        <f>+C22+D22-E22</f>
        <v>1783978358</v>
      </c>
      <c r="G22" s="90">
        <v>0</v>
      </c>
      <c r="H22" s="65">
        <v>1783978358</v>
      </c>
      <c r="I22" s="90">
        <f t="shared" ref="I22:I36" si="10">+F22-H22</f>
        <v>0</v>
      </c>
      <c r="J22" s="90">
        <v>372984100</v>
      </c>
      <c r="K22" s="90">
        <v>372984100</v>
      </c>
      <c r="L22" s="90">
        <v>372984100</v>
      </c>
      <c r="M22" s="90">
        <v>372984100</v>
      </c>
      <c r="N22" s="68">
        <f t="shared" si="1"/>
        <v>0.20907434124825858</v>
      </c>
      <c r="O22" s="85">
        <f t="shared" si="3"/>
        <v>0.20907434124825858</v>
      </c>
    </row>
    <row r="23" spans="1:15" x14ac:dyDescent="0.25">
      <c r="A23" s="88" t="s">
        <v>47</v>
      </c>
      <c r="B23" s="89" t="s">
        <v>48</v>
      </c>
      <c r="C23" s="90">
        <v>1268913749</v>
      </c>
      <c r="D23" s="90">
        <v>0</v>
      </c>
      <c r="E23" s="90">
        <v>0</v>
      </c>
      <c r="F23" s="90">
        <f t="shared" ref="F23:F30" si="11">+C23+D23-E23</f>
        <v>1268913749</v>
      </c>
      <c r="G23" s="90">
        <v>0</v>
      </c>
      <c r="H23" s="65">
        <v>1268913749</v>
      </c>
      <c r="I23" s="90">
        <f t="shared" si="10"/>
        <v>0</v>
      </c>
      <c r="J23" s="90">
        <v>264368800</v>
      </c>
      <c r="K23" s="90">
        <v>264368800</v>
      </c>
      <c r="L23" s="90">
        <v>264368800</v>
      </c>
      <c r="M23" s="90">
        <v>264368800</v>
      </c>
      <c r="N23" s="68">
        <f t="shared" si="1"/>
        <v>0.20834260816256631</v>
      </c>
      <c r="O23" s="85">
        <f t="shared" si="3"/>
        <v>0.20834260816256631</v>
      </c>
    </row>
    <row r="24" spans="1:15" x14ac:dyDescent="0.25">
      <c r="A24" s="88" t="s">
        <v>49</v>
      </c>
      <c r="B24" s="89" t="s">
        <v>50</v>
      </c>
      <c r="C24" s="90">
        <v>1438369991</v>
      </c>
      <c r="D24" s="90">
        <v>0</v>
      </c>
      <c r="E24" s="90">
        <v>0</v>
      </c>
      <c r="F24" s="90">
        <f t="shared" si="11"/>
        <v>1438369991</v>
      </c>
      <c r="G24" s="90">
        <v>0</v>
      </c>
      <c r="H24" s="65">
        <v>1438369991</v>
      </c>
      <c r="I24" s="90">
        <f t="shared" si="10"/>
        <v>0</v>
      </c>
      <c r="J24" s="90">
        <v>247567728</v>
      </c>
      <c r="K24" s="90">
        <v>247567728</v>
      </c>
      <c r="L24" s="90">
        <v>247567728</v>
      </c>
      <c r="M24" s="90">
        <v>247567728</v>
      </c>
      <c r="N24" s="68">
        <f t="shared" si="1"/>
        <v>0.17211686113381935</v>
      </c>
      <c r="O24" s="85">
        <f t="shared" si="3"/>
        <v>0.17211686113381935</v>
      </c>
    </row>
    <row r="25" spans="1:15" ht="25.5" x14ac:dyDescent="0.25">
      <c r="A25" s="88" t="s">
        <v>51</v>
      </c>
      <c r="B25" s="89" t="s">
        <v>52</v>
      </c>
      <c r="C25" s="90">
        <v>585984556</v>
      </c>
      <c r="D25" s="90">
        <v>0</v>
      </c>
      <c r="E25" s="90">
        <v>0</v>
      </c>
      <c r="F25" s="90">
        <f t="shared" si="11"/>
        <v>585984556</v>
      </c>
      <c r="G25" s="90">
        <v>0</v>
      </c>
      <c r="H25" s="65">
        <v>585984556</v>
      </c>
      <c r="I25" s="90">
        <f t="shared" si="10"/>
        <v>0</v>
      </c>
      <c r="J25" s="90">
        <v>123028000</v>
      </c>
      <c r="K25" s="90">
        <v>123028000</v>
      </c>
      <c r="L25" s="90">
        <v>123028000</v>
      </c>
      <c r="M25" s="90">
        <v>123028000</v>
      </c>
      <c r="N25" s="68">
        <f t="shared" si="1"/>
        <v>0.20995092573736704</v>
      </c>
      <c r="O25" s="85">
        <f t="shared" si="3"/>
        <v>0.20995092573736704</v>
      </c>
    </row>
    <row r="26" spans="1:15" ht="25.5" x14ac:dyDescent="0.25">
      <c r="A26" s="88" t="s">
        <v>53</v>
      </c>
      <c r="B26" s="89" t="s">
        <v>54</v>
      </c>
      <c r="C26" s="90">
        <v>77926468</v>
      </c>
      <c r="D26" s="90">
        <v>0</v>
      </c>
      <c r="E26" s="90">
        <v>0</v>
      </c>
      <c r="F26" s="90">
        <f t="shared" si="11"/>
        <v>77926468</v>
      </c>
      <c r="G26" s="90">
        <v>0</v>
      </c>
      <c r="H26" s="65">
        <v>77926468</v>
      </c>
      <c r="I26" s="90">
        <f t="shared" si="10"/>
        <v>0</v>
      </c>
      <c r="J26" s="90">
        <v>16542800</v>
      </c>
      <c r="K26" s="90">
        <v>16542800</v>
      </c>
      <c r="L26" s="90">
        <v>16542800</v>
      </c>
      <c r="M26" s="90">
        <v>16542800</v>
      </c>
      <c r="N26" s="68">
        <f t="shared" si="1"/>
        <v>0.21228730654134101</v>
      </c>
      <c r="O26" s="85">
        <f t="shared" si="3"/>
        <v>0.21228730654134101</v>
      </c>
    </row>
    <row r="27" spans="1:15" x14ac:dyDescent="0.25">
      <c r="A27" s="88" t="s">
        <v>55</v>
      </c>
      <c r="B27" s="89" t="s">
        <v>56</v>
      </c>
      <c r="C27" s="90">
        <v>439514235</v>
      </c>
      <c r="D27" s="90">
        <v>0</v>
      </c>
      <c r="E27" s="90">
        <v>0</v>
      </c>
      <c r="F27" s="90">
        <f t="shared" si="11"/>
        <v>439514235</v>
      </c>
      <c r="G27" s="90">
        <v>0</v>
      </c>
      <c r="H27" s="65">
        <v>439514235</v>
      </c>
      <c r="I27" s="90">
        <f t="shared" si="10"/>
        <v>0</v>
      </c>
      <c r="J27" s="90">
        <v>92211000</v>
      </c>
      <c r="K27" s="90">
        <v>92211000</v>
      </c>
      <c r="L27" s="90">
        <v>92211000</v>
      </c>
      <c r="M27" s="90">
        <v>92211000</v>
      </c>
      <c r="N27" s="68">
        <f t="shared" si="1"/>
        <v>0.20980207842414933</v>
      </c>
      <c r="O27" s="85">
        <f t="shared" si="3"/>
        <v>0.20980207842414933</v>
      </c>
    </row>
    <row r="28" spans="1:15" x14ac:dyDescent="0.25">
      <c r="A28" s="88" t="s">
        <v>57</v>
      </c>
      <c r="B28" s="89" t="s">
        <v>58</v>
      </c>
      <c r="C28" s="90">
        <v>73339709</v>
      </c>
      <c r="D28" s="90">
        <v>0</v>
      </c>
      <c r="E28" s="90">
        <v>0</v>
      </c>
      <c r="F28" s="90">
        <f t="shared" si="11"/>
        <v>73339709</v>
      </c>
      <c r="G28" s="90">
        <v>0</v>
      </c>
      <c r="H28" s="65">
        <v>73339709</v>
      </c>
      <c r="I28" s="90">
        <f t="shared" si="10"/>
        <v>0</v>
      </c>
      <c r="J28" s="90">
        <v>15388300</v>
      </c>
      <c r="K28" s="90">
        <v>15388300</v>
      </c>
      <c r="L28" s="90">
        <v>15388300</v>
      </c>
      <c r="M28" s="90">
        <v>15388300</v>
      </c>
      <c r="N28" s="68">
        <f t="shared" si="1"/>
        <v>0.20982221241156002</v>
      </c>
      <c r="O28" s="85">
        <f t="shared" si="3"/>
        <v>0.20982221241156002</v>
      </c>
    </row>
    <row r="29" spans="1:15" x14ac:dyDescent="0.25">
      <c r="A29" s="88" t="s">
        <v>59</v>
      </c>
      <c r="B29" s="89" t="s">
        <v>60</v>
      </c>
      <c r="C29" s="90">
        <v>73339709</v>
      </c>
      <c r="D29" s="90">
        <v>0</v>
      </c>
      <c r="E29" s="90">
        <v>0</v>
      </c>
      <c r="F29" s="90">
        <f t="shared" si="11"/>
        <v>73339709</v>
      </c>
      <c r="G29" s="90">
        <v>0</v>
      </c>
      <c r="H29" s="65">
        <v>73339709</v>
      </c>
      <c r="I29" s="90">
        <f t="shared" si="10"/>
        <v>0</v>
      </c>
      <c r="J29" s="90">
        <v>15388300</v>
      </c>
      <c r="K29" s="90">
        <v>15388300</v>
      </c>
      <c r="L29" s="90">
        <v>15388300</v>
      </c>
      <c r="M29" s="90">
        <v>15388300</v>
      </c>
      <c r="N29" s="68">
        <f t="shared" si="1"/>
        <v>0.20982221241156002</v>
      </c>
      <c r="O29" s="85">
        <f t="shared" si="3"/>
        <v>0.20982221241156002</v>
      </c>
    </row>
    <row r="30" spans="1:15" ht="25.5" x14ac:dyDescent="0.25">
      <c r="A30" s="88" t="s">
        <v>61</v>
      </c>
      <c r="B30" s="89" t="s">
        <v>62</v>
      </c>
      <c r="C30" s="90">
        <v>146546225</v>
      </c>
      <c r="D30" s="90">
        <v>0</v>
      </c>
      <c r="E30" s="90">
        <v>0</v>
      </c>
      <c r="F30" s="90">
        <f t="shared" si="11"/>
        <v>146546225</v>
      </c>
      <c r="G30" s="90">
        <v>0</v>
      </c>
      <c r="H30" s="65">
        <v>146546225</v>
      </c>
      <c r="I30" s="90">
        <f t="shared" si="10"/>
        <v>0</v>
      </c>
      <c r="J30" s="90">
        <v>30788400</v>
      </c>
      <c r="K30" s="90">
        <v>30788400</v>
      </c>
      <c r="L30" s="90">
        <v>30788400</v>
      </c>
      <c r="M30" s="90">
        <v>30788400</v>
      </c>
      <c r="N30" s="68">
        <f t="shared" si="1"/>
        <v>0.21009343638841602</v>
      </c>
      <c r="O30" s="85">
        <f t="shared" si="3"/>
        <v>0.21009343638841602</v>
      </c>
    </row>
    <row r="31" spans="1:15" s="95" customFormat="1" ht="25.5" x14ac:dyDescent="0.25">
      <c r="A31" s="86" t="s">
        <v>63</v>
      </c>
      <c r="B31" s="4" t="s">
        <v>64</v>
      </c>
      <c r="C31" s="92">
        <f>SUM(C32:C36)</f>
        <v>1028567000</v>
      </c>
      <c r="D31" s="92">
        <f t="shared" ref="D31:M31" si="12">SUM(D32:D36)</f>
        <v>0</v>
      </c>
      <c r="E31" s="92">
        <f t="shared" si="12"/>
        <v>0</v>
      </c>
      <c r="F31" s="92">
        <f t="shared" si="12"/>
        <v>1028567000</v>
      </c>
      <c r="G31" s="92">
        <f t="shared" si="12"/>
        <v>0</v>
      </c>
      <c r="H31" s="92">
        <f t="shared" si="12"/>
        <v>1028567000</v>
      </c>
      <c r="I31" s="92">
        <f t="shared" si="12"/>
        <v>0</v>
      </c>
      <c r="J31" s="92">
        <f t="shared" si="12"/>
        <v>177677106</v>
      </c>
      <c r="K31" s="92">
        <f t="shared" si="12"/>
        <v>177580994</v>
      </c>
      <c r="L31" s="92">
        <f t="shared" si="12"/>
        <v>177580994</v>
      </c>
      <c r="M31" s="92">
        <f t="shared" si="12"/>
        <v>177580994</v>
      </c>
      <c r="N31" s="93">
        <f t="shared" si="1"/>
        <v>0.1727423745852239</v>
      </c>
      <c r="O31" s="94">
        <f t="shared" si="3"/>
        <v>0.17264893196067926</v>
      </c>
    </row>
    <row r="32" spans="1:15" x14ac:dyDescent="0.25">
      <c r="A32" s="88" t="s">
        <v>65</v>
      </c>
      <c r="B32" s="89" t="s">
        <v>66</v>
      </c>
      <c r="C32" s="90">
        <v>80000000</v>
      </c>
      <c r="D32" s="90">
        <v>0</v>
      </c>
      <c r="E32" s="90">
        <v>0</v>
      </c>
      <c r="F32" s="90">
        <f t="shared" ref="F32:F37" si="13">+C32+D32-E32</f>
        <v>80000000</v>
      </c>
      <c r="G32" s="90">
        <v>0</v>
      </c>
      <c r="H32" s="90">
        <v>80000000</v>
      </c>
      <c r="I32" s="90">
        <f t="shared" si="10"/>
        <v>0</v>
      </c>
      <c r="J32" s="90">
        <v>56975524</v>
      </c>
      <c r="K32" s="90">
        <v>56879412</v>
      </c>
      <c r="L32" s="90">
        <v>56879412</v>
      </c>
      <c r="M32" s="90">
        <v>56879412</v>
      </c>
      <c r="N32" s="68">
        <f t="shared" si="1"/>
        <v>0.71219405000000002</v>
      </c>
      <c r="O32" s="85">
        <f t="shared" si="3"/>
        <v>0.71099265</v>
      </c>
    </row>
    <row r="33" spans="1:15" x14ac:dyDescent="0.25">
      <c r="A33" s="88" t="s">
        <v>67</v>
      </c>
      <c r="B33" s="89" t="s">
        <v>68</v>
      </c>
      <c r="C33" s="90">
        <v>441909836</v>
      </c>
      <c r="D33" s="90">
        <v>0</v>
      </c>
      <c r="E33" s="90">
        <v>0</v>
      </c>
      <c r="F33" s="90">
        <f t="shared" si="13"/>
        <v>441909836</v>
      </c>
      <c r="G33" s="90">
        <v>0</v>
      </c>
      <c r="H33" s="90">
        <v>441909836</v>
      </c>
      <c r="I33" s="90">
        <f t="shared" si="10"/>
        <v>0</v>
      </c>
      <c r="J33" s="90">
        <v>19288496</v>
      </c>
      <c r="K33" s="90">
        <v>19288496</v>
      </c>
      <c r="L33" s="90">
        <v>19288496</v>
      </c>
      <c r="M33" s="90">
        <v>19288496</v>
      </c>
      <c r="N33" s="68">
        <f t="shared" si="1"/>
        <v>4.3648035025859892E-2</v>
      </c>
      <c r="O33" s="85">
        <f t="shared" si="3"/>
        <v>4.3648035025859892E-2</v>
      </c>
    </row>
    <row r="34" spans="1:15" x14ac:dyDescent="0.25">
      <c r="A34" s="88" t="s">
        <v>69</v>
      </c>
      <c r="B34" s="89" t="s">
        <v>70</v>
      </c>
      <c r="C34" s="90">
        <v>25000000</v>
      </c>
      <c r="D34" s="90">
        <v>0</v>
      </c>
      <c r="E34" s="90">
        <v>0</v>
      </c>
      <c r="F34" s="90">
        <f t="shared" si="13"/>
        <v>25000000</v>
      </c>
      <c r="G34" s="90">
        <v>0</v>
      </c>
      <c r="H34" s="90">
        <v>25000000</v>
      </c>
      <c r="I34" s="90">
        <f t="shared" si="10"/>
        <v>0</v>
      </c>
      <c r="J34" s="90">
        <v>6509453</v>
      </c>
      <c r="K34" s="90">
        <v>6509453</v>
      </c>
      <c r="L34" s="90">
        <v>6509453</v>
      </c>
      <c r="M34" s="90">
        <v>6509453</v>
      </c>
      <c r="N34" s="68">
        <f t="shared" si="1"/>
        <v>0.26037811999999999</v>
      </c>
      <c r="O34" s="85">
        <f t="shared" si="3"/>
        <v>0.26037811999999999</v>
      </c>
    </row>
    <row r="35" spans="1:15" x14ac:dyDescent="0.25">
      <c r="A35" s="88" t="s">
        <v>71</v>
      </c>
      <c r="B35" s="89" t="s">
        <v>72</v>
      </c>
      <c r="C35" s="90">
        <v>349198488</v>
      </c>
      <c r="D35" s="90">
        <v>0</v>
      </c>
      <c r="E35" s="90">
        <v>0</v>
      </c>
      <c r="F35" s="90">
        <f t="shared" si="13"/>
        <v>349198488</v>
      </c>
      <c r="G35" s="90">
        <v>0</v>
      </c>
      <c r="H35" s="90">
        <v>349198488</v>
      </c>
      <c r="I35" s="90">
        <f t="shared" si="10"/>
        <v>0</v>
      </c>
      <c r="J35" s="90">
        <v>64431199</v>
      </c>
      <c r="K35" s="90">
        <v>64431199</v>
      </c>
      <c r="L35" s="90">
        <v>64431199</v>
      </c>
      <c r="M35" s="90">
        <v>64431199</v>
      </c>
      <c r="N35" s="68">
        <f t="shared" si="1"/>
        <v>0.18451167806889243</v>
      </c>
      <c r="O35" s="85">
        <f t="shared" si="3"/>
        <v>0.18451167806889243</v>
      </c>
    </row>
    <row r="36" spans="1:15" x14ac:dyDescent="0.25">
      <c r="A36" s="88" t="s">
        <v>73</v>
      </c>
      <c r="B36" s="89" t="s">
        <v>74</v>
      </c>
      <c r="C36" s="90">
        <v>132458676</v>
      </c>
      <c r="D36" s="90">
        <v>0</v>
      </c>
      <c r="E36" s="90">
        <v>0</v>
      </c>
      <c r="F36" s="90">
        <f t="shared" si="13"/>
        <v>132458676</v>
      </c>
      <c r="G36" s="90">
        <v>0</v>
      </c>
      <c r="H36" s="90">
        <v>132458676</v>
      </c>
      <c r="I36" s="90">
        <f t="shared" si="10"/>
        <v>0</v>
      </c>
      <c r="J36" s="90">
        <v>30472434</v>
      </c>
      <c r="K36" s="90">
        <v>30472434</v>
      </c>
      <c r="L36" s="90">
        <v>30472434</v>
      </c>
      <c r="M36" s="90">
        <v>30472434</v>
      </c>
      <c r="N36" s="68">
        <f t="shared" si="1"/>
        <v>0.23005238252570182</v>
      </c>
      <c r="O36" s="85">
        <f t="shared" si="3"/>
        <v>0.23005238252570182</v>
      </c>
    </row>
    <row r="37" spans="1:15" ht="26.25" thickBot="1" x14ac:dyDescent="0.3">
      <c r="A37" s="96" t="s">
        <v>75</v>
      </c>
      <c r="B37" s="6" t="s">
        <v>76</v>
      </c>
      <c r="C37" s="97">
        <v>1234371000</v>
      </c>
      <c r="D37" s="98"/>
      <c r="E37" s="98"/>
      <c r="F37" s="90">
        <f t="shared" si="13"/>
        <v>1234371000</v>
      </c>
      <c r="G37" s="98">
        <v>1234371000</v>
      </c>
      <c r="H37" s="99">
        <v>0</v>
      </c>
      <c r="I37" s="90">
        <v>0</v>
      </c>
      <c r="J37" s="98">
        <v>0</v>
      </c>
      <c r="K37" s="98">
        <v>0</v>
      </c>
      <c r="L37" s="98">
        <v>0</v>
      </c>
      <c r="M37" s="98">
        <v>0</v>
      </c>
      <c r="N37" s="68">
        <f t="shared" si="1"/>
        <v>0</v>
      </c>
      <c r="O37" s="68">
        <f>+K37/G37</f>
        <v>0</v>
      </c>
    </row>
    <row r="38" spans="1:15" s="95" customFormat="1" ht="29.25" customHeight="1" thickTop="1" thickBot="1" x14ac:dyDescent="0.3">
      <c r="A38" s="118" t="s">
        <v>77</v>
      </c>
      <c r="B38" s="119"/>
      <c r="C38" s="100">
        <f t="shared" ref="C38:M38" si="14">+C39+C50</f>
        <v>16015709000</v>
      </c>
      <c r="D38" s="100">
        <f t="shared" si="14"/>
        <v>949871000</v>
      </c>
      <c r="E38" s="100">
        <f t="shared" si="14"/>
        <v>949871000</v>
      </c>
      <c r="F38" s="100">
        <f t="shared" si="14"/>
        <v>16015709000</v>
      </c>
      <c r="G38" s="100">
        <f t="shared" si="14"/>
        <v>0</v>
      </c>
      <c r="H38" s="100">
        <f t="shared" si="14"/>
        <v>14381420584.26</v>
      </c>
      <c r="I38" s="100">
        <f t="shared" si="14"/>
        <v>1634288415.74</v>
      </c>
      <c r="J38" s="100">
        <f t="shared" si="14"/>
        <v>9708166331.6700001</v>
      </c>
      <c r="K38" s="100">
        <f t="shared" si="14"/>
        <v>1691116170.4400001</v>
      </c>
      <c r="L38" s="100">
        <f t="shared" si="14"/>
        <v>1691116170.4400001</v>
      </c>
      <c r="M38" s="100">
        <f t="shared" si="14"/>
        <v>1686882270.4400001</v>
      </c>
      <c r="N38" s="101">
        <f t="shared" si="1"/>
        <v>0.60616525510484742</v>
      </c>
      <c r="O38" s="102">
        <f t="shared" si="3"/>
        <v>0.10559109000044893</v>
      </c>
    </row>
    <row r="39" spans="1:15" s="95" customFormat="1" ht="13.5" thickTop="1" x14ac:dyDescent="0.25">
      <c r="A39" s="83" t="s">
        <v>78</v>
      </c>
      <c r="B39" s="7" t="s">
        <v>79</v>
      </c>
      <c r="C39" s="103">
        <f>+C40</f>
        <v>649249000</v>
      </c>
      <c r="D39" s="103">
        <f t="shared" ref="D39:M39" si="15">+D40</f>
        <v>63565000</v>
      </c>
      <c r="E39" s="103">
        <f t="shared" si="15"/>
        <v>126165000</v>
      </c>
      <c r="F39" s="103">
        <f t="shared" si="15"/>
        <v>586649000</v>
      </c>
      <c r="G39" s="103">
        <f t="shared" si="15"/>
        <v>0</v>
      </c>
      <c r="H39" s="103">
        <f t="shared" si="15"/>
        <v>351131471</v>
      </c>
      <c r="I39" s="103">
        <f t="shared" si="15"/>
        <v>235517529</v>
      </c>
      <c r="J39" s="103">
        <f t="shared" si="15"/>
        <v>44284869</v>
      </c>
      <c r="K39" s="103">
        <f t="shared" si="15"/>
        <v>6361948.7599999998</v>
      </c>
      <c r="L39" s="103">
        <f t="shared" si="15"/>
        <v>6361948.7599999998</v>
      </c>
      <c r="M39" s="103">
        <f t="shared" si="15"/>
        <v>6361948.7599999998</v>
      </c>
      <c r="N39" s="93">
        <f t="shared" si="1"/>
        <v>7.5487845372616338E-2</v>
      </c>
      <c r="O39" s="94">
        <f t="shared" si="3"/>
        <v>1.0844557409967459E-2</v>
      </c>
    </row>
    <row r="40" spans="1:15" s="95" customFormat="1" ht="18.75" customHeight="1" x14ac:dyDescent="0.25">
      <c r="A40" s="83" t="s">
        <v>80</v>
      </c>
      <c r="B40" s="7" t="s">
        <v>81</v>
      </c>
      <c r="C40" s="92">
        <f>SUM(C41:C49)</f>
        <v>649249000</v>
      </c>
      <c r="D40" s="92">
        <f>SUM(D41:D49)</f>
        <v>63565000</v>
      </c>
      <c r="E40" s="92">
        <f>SUM(E41:E49)</f>
        <v>126165000</v>
      </c>
      <c r="F40" s="92">
        <f>SUM(F41:F49)</f>
        <v>586649000</v>
      </c>
      <c r="G40" s="92">
        <f>SUM(G42:G49)</f>
        <v>0</v>
      </c>
      <c r="H40" s="92">
        <f>SUM(H42:H49)</f>
        <v>351131471</v>
      </c>
      <c r="I40" s="92">
        <f>SUM(I41:I49)</f>
        <v>235517529</v>
      </c>
      <c r="J40" s="92">
        <f>SUM(J41:J49)</f>
        <v>44284869</v>
      </c>
      <c r="K40" s="92">
        <f>SUM(K41:K49)</f>
        <v>6361948.7599999998</v>
      </c>
      <c r="L40" s="92">
        <f>SUM(L41:L49)</f>
        <v>6361948.7599999998</v>
      </c>
      <c r="M40" s="92">
        <f>SUM(M41:M49)</f>
        <v>6361948.7599999998</v>
      </c>
      <c r="N40" s="93">
        <f t="shared" si="1"/>
        <v>7.5487845372616338E-2</v>
      </c>
      <c r="O40" s="94">
        <f t="shared" si="3"/>
        <v>1.0844557409967459E-2</v>
      </c>
    </row>
    <row r="41" spans="1:15" x14ac:dyDescent="0.25">
      <c r="A41" s="88" t="s">
        <v>190</v>
      </c>
      <c r="B41" s="89" t="s">
        <v>182</v>
      </c>
      <c r="C41" s="90">
        <v>0</v>
      </c>
      <c r="D41" s="90">
        <v>63565000</v>
      </c>
      <c r="E41" s="90">
        <v>0</v>
      </c>
      <c r="F41" s="90">
        <f t="shared" ref="F41:F49" si="16">+C41+D41-E41</f>
        <v>63565000</v>
      </c>
      <c r="G41" s="90"/>
      <c r="H41" s="90">
        <v>0</v>
      </c>
      <c r="I41" s="90">
        <f>+F41-H41</f>
        <v>63565000</v>
      </c>
      <c r="J41" s="90">
        <v>0</v>
      </c>
      <c r="K41" s="90">
        <v>0</v>
      </c>
      <c r="L41" s="90">
        <v>0</v>
      </c>
      <c r="M41" s="90">
        <v>0</v>
      </c>
      <c r="O41" s="85"/>
    </row>
    <row r="42" spans="1:15" x14ac:dyDescent="0.25">
      <c r="A42" s="88" t="s">
        <v>82</v>
      </c>
      <c r="B42" s="89" t="s">
        <v>83</v>
      </c>
      <c r="C42" s="90">
        <v>245000000</v>
      </c>
      <c r="D42" s="90">
        <v>0</v>
      </c>
      <c r="E42" s="90">
        <v>0</v>
      </c>
      <c r="F42" s="90">
        <f t="shared" si="16"/>
        <v>245000000</v>
      </c>
      <c r="G42" s="90">
        <v>0</v>
      </c>
      <c r="H42" s="90">
        <v>80000000</v>
      </c>
      <c r="I42" s="90">
        <f t="shared" ref="I42:I49" si="17">+F42-H42</f>
        <v>165000000</v>
      </c>
      <c r="J42" s="90">
        <v>0</v>
      </c>
      <c r="K42" s="90">
        <v>0</v>
      </c>
      <c r="L42" s="90">
        <v>0</v>
      </c>
      <c r="M42" s="90">
        <v>0</v>
      </c>
      <c r="N42" s="68">
        <f>+J42/F42</f>
        <v>0</v>
      </c>
      <c r="O42" s="85">
        <f t="shared" si="3"/>
        <v>0</v>
      </c>
    </row>
    <row r="43" spans="1:15" ht="38.25" x14ac:dyDescent="0.25">
      <c r="A43" s="88" t="s">
        <v>84</v>
      </c>
      <c r="B43" s="89" t="s">
        <v>85</v>
      </c>
      <c r="C43" s="90">
        <v>5459000</v>
      </c>
      <c r="D43" s="90">
        <v>0</v>
      </c>
      <c r="E43" s="90">
        <v>0</v>
      </c>
      <c r="F43" s="90">
        <f t="shared" si="16"/>
        <v>5459000</v>
      </c>
      <c r="G43" s="90">
        <v>0</v>
      </c>
      <c r="H43" s="90">
        <v>0</v>
      </c>
      <c r="I43" s="90">
        <f t="shared" si="17"/>
        <v>5459000</v>
      </c>
      <c r="J43" s="90">
        <v>0</v>
      </c>
      <c r="K43" s="90">
        <v>0</v>
      </c>
      <c r="L43" s="90">
        <v>0</v>
      </c>
      <c r="M43" s="90">
        <v>0</v>
      </c>
      <c r="N43" s="68">
        <f>+J43/F43</f>
        <v>0</v>
      </c>
      <c r="O43" s="85">
        <f t="shared" si="3"/>
        <v>0</v>
      </c>
    </row>
    <row r="44" spans="1:15" x14ac:dyDescent="0.25">
      <c r="A44" s="88" t="s">
        <v>86</v>
      </c>
      <c r="B44" s="89" t="s">
        <v>87</v>
      </c>
      <c r="C44" s="90">
        <v>37000000</v>
      </c>
      <c r="D44" s="90">
        <v>0</v>
      </c>
      <c r="E44" s="90">
        <v>0</v>
      </c>
      <c r="F44" s="90">
        <f t="shared" si="16"/>
        <v>37000000</v>
      </c>
      <c r="G44" s="90">
        <v>0</v>
      </c>
      <c r="H44" s="90">
        <v>36846602</v>
      </c>
      <c r="I44" s="90">
        <f t="shared" si="17"/>
        <v>153398</v>
      </c>
      <c r="J44" s="90">
        <v>0</v>
      </c>
      <c r="K44" s="90">
        <v>0</v>
      </c>
      <c r="L44" s="90">
        <v>0</v>
      </c>
      <c r="M44" s="90">
        <v>0</v>
      </c>
      <c r="N44" s="68">
        <f>+J44/F44</f>
        <v>0</v>
      </c>
      <c r="O44" s="85">
        <f t="shared" si="3"/>
        <v>0</v>
      </c>
    </row>
    <row r="45" spans="1:15" ht="25.5" x14ac:dyDescent="0.25">
      <c r="A45" s="88" t="s">
        <v>88</v>
      </c>
      <c r="B45" s="89" t="s">
        <v>89</v>
      </c>
      <c r="C45" s="90">
        <v>231000000</v>
      </c>
      <c r="D45" s="90">
        <v>0</v>
      </c>
      <c r="E45" s="90">
        <v>40000000</v>
      </c>
      <c r="F45" s="90">
        <f t="shared" si="16"/>
        <v>191000000</v>
      </c>
      <c r="G45" s="90">
        <v>0</v>
      </c>
      <c r="H45" s="90">
        <v>190000000</v>
      </c>
      <c r="I45" s="90">
        <f t="shared" si="17"/>
        <v>1000000</v>
      </c>
      <c r="J45" s="90">
        <v>0</v>
      </c>
      <c r="K45" s="90">
        <v>0</v>
      </c>
      <c r="L45" s="90">
        <v>0</v>
      </c>
      <c r="M45" s="90">
        <v>0</v>
      </c>
      <c r="N45" s="68">
        <f>+J45/F45</f>
        <v>0</v>
      </c>
      <c r="O45" s="85">
        <f t="shared" si="3"/>
        <v>0</v>
      </c>
    </row>
    <row r="46" spans="1:15" ht="38.25" x14ac:dyDescent="0.25">
      <c r="A46" s="88" t="s">
        <v>90</v>
      </c>
      <c r="B46" s="89" t="s">
        <v>91</v>
      </c>
      <c r="C46" s="90">
        <v>44285000</v>
      </c>
      <c r="D46" s="90">
        <v>0</v>
      </c>
      <c r="E46" s="90">
        <v>0</v>
      </c>
      <c r="F46" s="90">
        <f t="shared" si="16"/>
        <v>44285000</v>
      </c>
      <c r="G46" s="90">
        <v>0</v>
      </c>
      <c r="H46" s="90">
        <v>44284869</v>
      </c>
      <c r="I46" s="90">
        <f t="shared" si="17"/>
        <v>131</v>
      </c>
      <c r="J46" s="90">
        <v>44284869</v>
      </c>
      <c r="K46" s="90">
        <v>6361948.7599999998</v>
      </c>
      <c r="L46" s="90">
        <v>6361948.7599999998</v>
      </c>
      <c r="M46" s="90">
        <v>6361948.7599999998</v>
      </c>
      <c r="N46" s="68">
        <f>+J46/F46</f>
        <v>0.99999704188777239</v>
      </c>
      <c r="O46" s="85">
        <f t="shared" si="3"/>
        <v>0.14365922456813818</v>
      </c>
    </row>
    <row r="47" spans="1:15" ht="38.25" x14ac:dyDescent="0.25">
      <c r="A47" s="88" t="s">
        <v>92</v>
      </c>
      <c r="B47" s="89" t="s">
        <v>93</v>
      </c>
      <c r="C47" s="90">
        <v>6165000</v>
      </c>
      <c r="D47" s="90">
        <v>0</v>
      </c>
      <c r="E47" s="90">
        <v>6165000</v>
      </c>
      <c r="F47" s="90">
        <f t="shared" si="16"/>
        <v>0</v>
      </c>
      <c r="G47" s="90">
        <v>0</v>
      </c>
      <c r="H47" s="90">
        <v>0</v>
      </c>
      <c r="I47" s="90">
        <f t="shared" si="17"/>
        <v>0</v>
      </c>
      <c r="J47" s="90">
        <v>0</v>
      </c>
      <c r="K47" s="90">
        <v>0</v>
      </c>
      <c r="L47" s="90">
        <v>0</v>
      </c>
      <c r="M47" s="90">
        <v>0</v>
      </c>
      <c r="O47" s="85"/>
    </row>
    <row r="48" spans="1:15" x14ac:dyDescent="0.25">
      <c r="A48" s="88" t="s">
        <v>183</v>
      </c>
      <c r="B48" s="89" t="s">
        <v>182</v>
      </c>
      <c r="C48" s="90">
        <v>340000</v>
      </c>
      <c r="D48" s="90">
        <v>0</v>
      </c>
      <c r="E48" s="90">
        <v>0</v>
      </c>
      <c r="F48" s="90">
        <f t="shared" si="16"/>
        <v>340000</v>
      </c>
      <c r="G48" s="90"/>
      <c r="H48" s="90">
        <v>0</v>
      </c>
      <c r="I48" s="90">
        <f t="shared" si="17"/>
        <v>340000</v>
      </c>
      <c r="J48" s="90">
        <v>0</v>
      </c>
      <c r="K48" s="90">
        <v>0</v>
      </c>
      <c r="L48" s="90">
        <v>0</v>
      </c>
      <c r="M48" s="90">
        <v>0</v>
      </c>
      <c r="N48" s="68">
        <f>+J48/F48</f>
        <v>0</v>
      </c>
      <c r="O48" s="85">
        <f>+K48/F48</f>
        <v>0</v>
      </c>
    </row>
    <row r="49" spans="1:15" ht="25.5" x14ac:dyDescent="0.25">
      <c r="A49" s="88" t="s">
        <v>94</v>
      </c>
      <c r="B49" s="89" t="s">
        <v>95</v>
      </c>
      <c r="C49" s="90">
        <v>80000000</v>
      </c>
      <c r="D49" s="90">
        <v>0</v>
      </c>
      <c r="E49" s="90">
        <v>80000000</v>
      </c>
      <c r="F49" s="90">
        <f t="shared" si="16"/>
        <v>0</v>
      </c>
      <c r="G49" s="90">
        <v>0</v>
      </c>
      <c r="H49" s="90">
        <v>0</v>
      </c>
      <c r="I49" s="90">
        <f t="shared" si="17"/>
        <v>0</v>
      </c>
      <c r="J49" s="90">
        <v>0</v>
      </c>
      <c r="K49" s="90">
        <v>0</v>
      </c>
      <c r="L49" s="90">
        <v>0</v>
      </c>
      <c r="M49" s="90">
        <v>0</v>
      </c>
      <c r="O49" s="85"/>
    </row>
    <row r="50" spans="1:15" s="95" customFormat="1" x14ac:dyDescent="0.25">
      <c r="A50" s="104" t="s">
        <v>96</v>
      </c>
      <c r="B50" s="37" t="s">
        <v>97</v>
      </c>
      <c r="C50" s="92">
        <f>+C51</f>
        <v>15366460000</v>
      </c>
      <c r="D50" s="92">
        <f t="shared" ref="D50:M50" si="18">+D51</f>
        <v>886306000</v>
      </c>
      <c r="E50" s="92">
        <f t="shared" si="18"/>
        <v>823706000</v>
      </c>
      <c r="F50" s="92">
        <f t="shared" si="18"/>
        <v>15429060000</v>
      </c>
      <c r="G50" s="92">
        <f t="shared" si="18"/>
        <v>0</v>
      </c>
      <c r="H50" s="92">
        <f t="shared" si="18"/>
        <v>14030289113.26</v>
      </c>
      <c r="I50" s="92">
        <f t="shared" si="18"/>
        <v>1398770886.74</v>
      </c>
      <c r="J50" s="92">
        <f t="shared" si="18"/>
        <v>9663881462.6700001</v>
      </c>
      <c r="K50" s="92">
        <f t="shared" si="18"/>
        <v>1684754221.6800001</v>
      </c>
      <c r="L50" s="92">
        <f t="shared" si="18"/>
        <v>1684754221.6800001</v>
      </c>
      <c r="M50" s="92">
        <f t="shared" si="18"/>
        <v>1680520321.6800001</v>
      </c>
      <c r="N50" s="93">
        <f t="shared" ref="N50:N73" si="19">+J50/F50</f>
        <v>0.62634285320492633</v>
      </c>
      <c r="O50" s="94">
        <f t="shared" si="3"/>
        <v>0.10919357509012215</v>
      </c>
    </row>
    <row r="51" spans="1:15" s="95" customFormat="1" ht="19.5" customHeight="1" x14ac:dyDescent="0.25">
      <c r="A51" s="105" t="s">
        <v>98</v>
      </c>
      <c r="B51" s="9" t="s">
        <v>99</v>
      </c>
      <c r="C51" s="92">
        <f>SUM(C52:C68)</f>
        <v>15366460000</v>
      </c>
      <c r="D51" s="92">
        <f t="shared" ref="D51:M51" si="20">SUM(D52:D68)</f>
        <v>886306000</v>
      </c>
      <c r="E51" s="92">
        <f t="shared" si="20"/>
        <v>823706000</v>
      </c>
      <c r="F51" s="92">
        <f t="shared" si="20"/>
        <v>15429060000</v>
      </c>
      <c r="G51" s="92">
        <f t="shared" si="20"/>
        <v>0</v>
      </c>
      <c r="H51" s="92">
        <f t="shared" si="20"/>
        <v>14030289113.26</v>
      </c>
      <c r="I51" s="92">
        <f t="shared" si="20"/>
        <v>1398770886.74</v>
      </c>
      <c r="J51" s="92">
        <f t="shared" si="20"/>
        <v>9663881462.6700001</v>
      </c>
      <c r="K51" s="92">
        <f t="shared" si="20"/>
        <v>1684754221.6800001</v>
      </c>
      <c r="L51" s="92">
        <f t="shared" si="20"/>
        <v>1684754221.6800001</v>
      </c>
      <c r="M51" s="92">
        <f t="shared" si="20"/>
        <v>1680520321.6800001</v>
      </c>
      <c r="N51" s="93">
        <f t="shared" si="19"/>
        <v>0.62634285320492633</v>
      </c>
      <c r="O51" s="94">
        <f t="shared" si="3"/>
        <v>0.10919357509012215</v>
      </c>
    </row>
    <row r="52" spans="1:15" ht="25.5" x14ac:dyDescent="0.25">
      <c r="A52" s="88" t="s">
        <v>100</v>
      </c>
      <c r="B52" s="89" t="s">
        <v>101</v>
      </c>
      <c r="C52" s="90">
        <v>10300000</v>
      </c>
      <c r="D52" s="90">
        <v>0</v>
      </c>
      <c r="E52" s="90">
        <v>0</v>
      </c>
      <c r="F52" s="90">
        <f>+C52+D52-E52</f>
        <v>10300000</v>
      </c>
      <c r="G52" s="90">
        <v>0</v>
      </c>
      <c r="H52" s="90">
        <v>10300000</v>
      </c>
      <c r="I52" s="90">
        <f t="shared" ref="I52:I68" si="21">+F52-H52</f>
        <v>0</v>
      </c>
      <c r="J52" s="90">
        <v>1053355</v>
      </c>
      <c r="K52" s="90">
        <v>1053355</v>
      </c>
      <c r="L52" s="90">
        <v>1053355</v>
      </c>
      <c r="M52" s="90">
        <v>103785</v>
      </c>
      <c r="N52" s="68">
        <f t="shared" si="19"/>
        <v>0.10226747572815534</v>
      </c>
      <c r="O52" s="85">
        <f t="shared" si="3"/>
        <v>0.10226747572815534</v>
      </c>
    </row>
    <row r="53" spans="1:15" x14ac:dyDescent="0.25">
      <c r="A53" s="88" t="s">
        <v>102</v>
      </c>
      <c r="B53" s="89" t="s">
        <v>103</v>
      </c>
      <c r="C53" s="90">
        <v>1732504000</v>
      </c>
      <c r="D53" s="90">
        <v>0</v>
      </c>
      <c r="E53" s="90">
        <v>0</v>
      </c>
      <c r="F53" s="90">
        <f t="shared" ref="F53:F63" si="22">+C53+D53-E53</f>
        <v>1732504000</v>
      </c>
      <c r="G53" s="90">
        <v>0</v>
      </c>
      <c r="H53" s="90">
        <v>1732503192</v>
      </c>
      <c r="I53" s="90">
        <f t="shared" si="21"/>
        <v>808</v>
      </c>
      <c r="J53" s="90">
        <v>1732503192</v>
      </c>
      <c r="K53" s="90">
        <v>217453026.5</v>
      </c>
      <c r="L53" s="90">
        <v>217453026.5</v>
      </c>
      <c r="M53" s="90">
        <v>217453026.5</v>
      </c>
      <c r="N53" s="68">
        <f t="shared" si="19"/>
        <v>0.99999953362301042</v>
      </c>
      <c r="O53" s="85">
        <f t="shared" si="3"/>
        <v>0.12551372262343982</v>
      </c>
    </row>
    <row r="54" spans="1:15" x14ac:dyDescent="0.25">
      <c r="A54" s="88" t="s">
        <v>104</v>
      </c>
      <c r="B54" s="89" t="s">
        <v>105</v>
      </c>
      <c r="C54" s="90">
        <v>17047000</v>
      </c>
      <c r="D54" s="90">
        <v>0</v>
      </c>
      <c r="E54" s="90">
        <v>0</v>
      </c>
      <c r="F54" s="90">
        <f t="shared" si="22"/>
        <v>17047000</v>
      </c>
      <c r="G54" s="90">
        <v>0</v>
      </c>
      <c r="H54" s="90">
        <v>17046540</v>
      </c>
      <c r="I54" s="90">
        <f t="shared" si="21"/>
        <v>460</v>
      </c>
      <c r="J54" s="90">
        <v>17046540</v>
      </c>
      <c r="K54" s="90">
        <v>1978178</v>
      </c>
      <c r="L54" s="90">
        <v>1978178</v>
      </c>
      <c r="M54" s="90">
        <v>1978178</v>
      </c>
      <c r="N54" s="68">
        <f t="shared" si="19"/>
        <v>0.99997301577990261</v>
      </c>
      <c r="O54" s="85">
        <f t="shared" si="3"/>
        <v>0.11604258813867542</v>
      </c>
    </row>
    <row r="55" spans="1:15" ht="38.25" x14ac:dyDescent="0.25">
      <c r="A55" s="88" t="s">
        <v>106</v>
      </c>
      <c r="B55" s="89" t="s">
        <v>107</v>
      </c>
      <c r="C55" s="90">
        <v>120304000</v>
      </c>
      <c r="D55" s="90">
        <v>0</v>
      </c>
      <c r="E55" s="90">
        <v>0</v>
      </c>
      <c r="F55" s="90">
        <f t="shared" si="22"/>
        <v>120304000</v>
      </c>
      <c r="G55" s="90">
        <v>0</v>
      </c>
      <c r="H55" s="90">
        <v>120304000</v>
      </c>
      <c r="I55" s="90">
        <f t="shared" si="21"/>
        <v>0</v>
      </c>
      <c r="J55" s="90">
        <v>25496910</v>
      </c>
      <c r="K55" s="90">
        <v>25496910</v>
      </c>
      <c r="L55" s="90">
        <v>25496910</v>
      </c>
      <c r="M55" s="90">
        <v>25496910</v>
      </c>
      <c r="N55" s="68">
        <f t="shared" si="19"/>
        <v>0.21193734206676421</v>
      </c>
      <c r="O55" s="85">
        <f t="shared" si="3"/>
        <v>0.21193734206676421</v>
      </c>
    </row>
    <row r="56" spans="1:15" ht="25.5" x14ac:dyDescent="0.25">
      <c r="A56" s="88" t="s">
        <v>108</v>
      </c>
      <c r="B56" s="89" t="s">
        <v>109</v>
      </c>
      <c r="C56" s="90">
        <v>6180000</v>
      </c>
      <c r="D56" s="90">
        <v>0</v>
      </c>
      <c r="E56" s="90">
        <v>0</v>
      </c>
      <c r="F56" s="90">
        <f t="shared" si="22"/>
        <v>6180000</v>
      </c>
      <c r="G56" s="90">
        <v>0</v>
      </c>
      <c r="H56" s="90">
        <v>0</v>
      </c>
      <c r="I56" s="90">
        <f t="shared" si="21"/>
        <v>6180000</v>
      </c>
      <c r="J56" s="90">
        <v>0</v>
      </c>
      <c r="K56" s="90">
        <v>0</v>
      </c>
      <c r="L56" s="90">
        <v>0</v>
      </c>
      <c r="M56" s="90">
        <v>0</v>
      </c>
      <c r="N56" s="68">
        <f t="shared" si="19"/>
        <v>0</v>
      </c>
      <c r="O56" s="85">
        <f t="shared" si="3"/>
        <v>0</v>
      </c>
    </row>
    <row r="57" spans="1:15" x14ac:dyDescent="0.25">
      <c r="A57" s="88" t="s">
        <v>110</v>
      </c>
      <c r="B57" s="89" t="s">
        <v>111</v>
      </c>
      <c r="C57" s="90">
        <v>4569812000</v>
      </c>
      <c r="D57" s="90">
        <v>0</v>
      </c>
      <c r="E57" s="90">
        <v>0</v>
      </c>
      <c r="F57" s="90">
        <f t="shared" si="22"/>
        <v>4569812000</v>
      </c>
      <c r="G57" s="90">
        <v>0</v>
      </c>
      <c r="H57" s="90">
        <v>4569811670</v>
      </c>
      <c r="I57" s="90">
        <f t="shared" si="21"/>
        <v>330</v>
      </c>
      <c r="J57" s="90">
        <v>4569811670</v>
      </c>
      <c r="K57" s="90">
        <v>1141826835.98</v>
      </c>
      <c r="L57" s="90">
        <v>1141826835.98</v>
      </c>
      <c r="M57" s="90">
        <v>1141826835.98</v>
      </c>
      <c r="N57" s="68">
        <f t="shared" si="19"/>
        <v>0.99999992778696367</v>
      </c>
      <c r="O57" s="85">
        <f t="shared" si="3"/>
        <v>0.24986297816627906</v>
      </c>
    </row>
    <row r="58" spans="1:15" x14ac:dyDescent="0.25">
      <c r="A58" s="88" t="s">
        <v>112</v>
      </c>
      <c r="B58" s="89" t="s">
        <v>113</v>
      </c>
      <c r="C58" s="90">
        <v>2279550000</v>
      </c>
      <c r="D58" s="90">
        <v>173824168</v>
      </c>
      <c r="E58" s="90">
        <v>0</v>
      </c>
      <c r="F58" s="90">
        <f t="shared" si="22"/>
        <v>2453374168</v>
      </c>
      <c r="G58" s="90">
        <v>0</v>
      </c>
      <c r="H58" s="90">
        <v>2073723032</v>
      </c>
      <c r="I58" s="90">
        <f t="shared" si="21"/>
        <v>379651136</v>
      </c>
      <c r="J58" s="90">
        <v>1012575832</v>
      </c>
      <c r="K58" s="90">
        <v>84322666</v>
      </c>
      <c r="L58" s="90">
        <v>84322666</v>
      </c>
      <c r="M58" s="90">
        <v>84322666</v>
      </c>
      <c r="N58" s="68">
        <f t="shared" si="19"/>
        <v>0.41272784445491073</v>
      </c>
      <c r="O58" s="85">
        <f t="shared" si="3"/>
        <v>3.4370079827138703E-2</v>
      </c>
    </row>
    <row r="59" spans="1:15" ht="51" x14ac:dyDescent="0.25">
      <c r="A59" s="88" t="s">
        <v>114</v>
      </c>
      <c r="B59" s="89" t="s">
        <v>115</v>
      </c>
      <c r="C59" s="90">
        <v>1748400000</v>
      </c>
      <c r="D59" s="90">
        <v>495481832</v>
      </c>
      <c r="E59" s="90">
        <v>127000000</v>
      </c>
      <c r="F59" s="90">
        <f t="shared" si="22"/>
        <v>2116881832</v>
      </c>
      <c r="G59" s="90">
        <v>0</v>
      </c>
      <c r="H59" s="90">
        <v>1744837276</v>
      </c>
      <c r="I59" s="90">
        <f t="shared" si="21"/>
        <v>372044556</v>
      </c>
      <c r="J59" s="90">
        <v>276568867</v>
      </c>
      <c r="K59" s="90">
        <v>17040967</v>
      </c>
      <c r="L59" s="90">
        <v>17040967</v>
      </c>
      <c r="M59" s="90">
        <v>17040967</v>
      </c>
      <c r="N59" s="68">
        <f t="shared" si="19"/>
        <v>0.13064917598102377</v>
      </c>
      <c r="O59" s="85">
        <f t="shared" si="3"/>
        <v>8.050032241950859E-3</v>
      </c>
    </row>
    <row r="60" spans="1:15" ht="38.25" x14ac:dyDescent="0.25">
      <c r="A60" s="88" t="s">
        <v>116</v>
      </c>
      <c r="B60" s="89" t="s">
        <v>117</v>
      </c>
      <c r="C60" s="90">
        <v>361182000</v>
      </c>
      <c r="D60" s="90">
        <v>207000000</v>
      </c>
      <c r="E60" s="90">
        <v>0</v>
      </c>
      <c r="F60" s="90">
        <f t="shared" si="22"/>
        <v>568182000</v>
      </c>
      <c r="G60" s="90">
        <v>0</v>
      </c>
      <c r="H60" s="90">
        <v>417438001</v>
      </c>
      <c r="I60" s="90">
        <f t="shared" si="21"/>
        <v>150743999</v>
      </c>
      <c r="J60" s="90">
        <v>123200086.51000001</v>
      </c>
      <c r="K60" s="90">
        <v>36735674.960000001</v>
      </c>
      <c r="L60" s="90">
        <v>36735674.960000001</v>
      </c>
      <c r="M60" s="90">
        <v>36735674.960000001</v>
      </c>
      <c r="N60" s="68">
        <f t="shared" si="19"/>
        <v>0.21683208287133349</v>
      </c>
      <c r="O60" s="85">
        <f t="shared" si="3"/>
        <v>6.465476724007449E-2</v>
      </c>
    </row>
    <row r="61" spans="1:15" x14ac:dyDescent="0.25">
      <c r="A61" s="88" t="s">
        <v>118</v>
      </c>
      <c r="B61" s="89" t="s">
        <v>119</v>
      </c>
      <c r="C61" s="90">
        <v>1085206000</v>
      </c>
      <c r="D61" s="90">
        <v>0</v>
      </c>
      <c r="E61" s="90">
        <v>409006000</v>
      </c>
      <c r="F61" s="90">
        <f t="shared" si="22"/>
        <v>676200000</v>
      </c>
      <c r="G61" s="90">
        <v>0</v>
      </c>
      <c r="H61" s="90">
        <v>617682858.25999999</v>
      </c>
      <c r="I61" s="90">
        <f t="shared" si="21"/>
        <v>58517141.74000001</v>
      </c>
      <c r="J61" s="90">
        <v>176520777.16</v>
      </c>
      <c r="K61" s="90">
        <v>95213332.239999995</v>
      </c>
      <c r="L61" s="90">
        <v>95213332.239999995</v>
      </c>
      <c r="M61" s="90">
        <v>95213332.239999995</v>
      </c>
      <c r="N61" s="68">
        <f t="shared" si="19"/>
        <v>0.2610481768115942</v>
      </c>
      <c r="O61" s="85">
        <f t="shared" si="3"/>
        <v>0.14080646589766341</v>
      </c>
    </row>
    <row r="62" spans="1:15" ht="38.25" x14ac:dyDescent="0.25">
      <c r="A62" s="88" t="s">
        <v>120</v>
      </c>
      <c r="B62" s="89" t="s">
        <v>121</v>
      </c>
      <c r="C62" s="90">
        <v>388900000</v>
      </c>
      <c r="D62" s="90">
        <v>0</v>
      </c>
      <c r="E62" s="90">
        <v>272700000</v>
      </c>
      <c r="F62" s="90">
        <f t="shared" si="22"/>
        <v>116200000</v>
      </c>
      <c r="G62" s="90">
        <v>0</v>
      </c>
      <c r="H62" s="90">
        <v>52111487</v>
      </c>
      <c r="I62" s="90">
        <f t="shared" si="21"/>
        <v>64088513</v>
      </c>
      <c r="J62" s="90">
        <v>0</v>
      </c>
      <c r="K62" s="90">
        <v>0</v>
      </c>
      <c r="L62" s="90">
        <v>0</v>
      </c>
      <c r="M62" s="90">
        <v>0</v>
      </c>
      <c r="N62" s="68">
        <f t="shared" si="19"/>
        <v>0</v>
      </c>
      <c r="O62" s="85">
        <f t="shared" si="3"/>
        <v>0</v>
      </c>
    </row>
    <row r="63" spans="1:15" ht="51" x14ac:dyDescent="0.25">
      <c r="A63" s="88" t="s">
        <v>122</v>
      </c>
      <c r="B63" s="89" t="s">
        <v>123</v>
      </c>
      <c r="C63" s="90">
        <v>40000000</v>
      </c>
      <c r="D63" s="90">
        <v>0</v>
      </c>
      <c r="E63" s="90">
        <v>15000000</v>
      </c>
      <c r="F63" s="90">
        <f t="shared" si="22"/>
        <v>25000000</v>
      </c>
      <c r="G63" s="90">
        <v>0</v>
      </c>
      <c r="H63" s="90">
        <v>25000000</v>
      </c>
      <c r="I63" s="90">
        <f t="shared" si="21"/>
        <v>0</v>
      </c>
      <c r="J63" s="90">
        <v>25000000</v>
      </c>
      <c r="K63" s="90">
        <v>6485100</v>
      </c>
      <c r="L63" s="90">
        <v>6485100</v>
      </c>
      <c r="M63" s="90">
        <v>6485100</v>
      </c>
      <c r="N63" s="68">
        <f t="shared" si="19"/>
        <v>1</v>
      </c>
      <c r="O63" s="85">
        <f t="shared" si="3"/>
        <v>0.25940400000000002</v>
      </c>
    </row>
    <row r="64" spans="1:15" x14ac:dyDescent="0.25">
      <c r="A64" s="88" t="s">
        <v>174</v>
      </c>
      <c r="B64" s="89" t="s">
        <v>175</v>
      </c>
      <c r="C64" s="90">
        <v>500000000</v>
      </c>
      <c r="D64" s="90">
        <v>0</v>
      </c>
      <c r="E64" s="90">
        <v>0</v>
      </c>
      <c r="F64" s="90">
        <f>+C64+D64-E64</f>
        <v>500000000</v>
      </c>
      <c r="G64" s="90">
        <v>0</v>
      </c>
      <c r="H64" s="90">
        <v>500000000</v>
      </c>
      <c r="I64" s="90">
        <f t="shared" si="21"/>
        <v>0</v>
      </c>
      <c r="J64" s="90">
        <v>0</v>
      </c>
      <c r="K64" s="90">
        <v>0</v>
      </c>
      <c r="L64" s="90">
        <v>0</v>
      </c>
      <c r="M64" s="90">
        <v>0</v>
      </c>
      <c r="N64" s="68">
        <f t="shared" si="19"/>
        <v>0</v>
      </c>
      <c r="O64" s="85">
        <f t="shared" si="3"/>
        <v>0</v>
      </c>
    </row>
    <row r="65" spans="1:15" ht="25.5" x14ac:dyDescent="0.25">
      <c r="A65" s="88" t="s">
        <v>124</v>
      </c>
      <c r="B65" s="89" t="s">
        <v>125</v>
      </c>
      <c r="C65" s="90">
        <v>90000000</v>
      </c>
      <c r="D65" s="90">
        <v>10000000</v>
      </c>
      <c r="E65" s="90">
        <v>0</v>
      </c>
      <c r="F65" s="90">
        <f>+C65+D65-E65</f>
        <v>100000000</v>
      </c>
      <c r="G65" s="90">
        <v>0</v>
      </c>
      <c r="H65" s="90">
        <v>0</v>
      </c>
      <c r="I65" s="90">
        <f t="shared" si="21"/>
        <v>100000000</v>
      </c>
      <c r="J65" s="90">
        <v>0</v>
      </c>
      <c r="K65" s="90">
        <v>0</v>
      </c>
      <c r="L65" s="90">
        <v>0</v>
      </c>
      <c r="M65" s="90">
        <v>0</v>
      </c>
      <c r="N65" s="68">
        <f t="shared" si="19"/>
        <v>0</v>
      </c>
      <c r="O65" s="85">
        <f t="shared" si="3"/>
        <v>0</v>
      </c>
    </row>
    <row r="66" spans="1:15" ht="51" x14ac:dyDescent="0.25">
      <c r="A66" s="88" t="s">
        <v>126</v>
      </c>
      <c r="B66" s="89" t="s">
        <v>127</v>
      </c>
      <c r="C66" s="90">
        <v>2575000</v>
      </c>
      <c r="D66" s="90">
        <v>0</v>
      </c>
      <c r="E66" s="90">
        <v>0</v>
      </c>
      <c r="F66" s="90">
        <f>+C66+D66-E66</f>
        <v>2575000</v>
      </c>
      <c r="G66" s="90">
        <v>0</v>
      </c>
      <c r="H66" s="90">
        <v>2575000</v>
      </c>
      <c r="I66" s="90">
        <f t="shared" si="21"/>
        <v>0</v>
      </c>
      <c r="J66" s="90">
        <v>89790</v>
      </c>
      <c r="K66" s="90">
        <v>89790</v>
      </c>
      <c r="L66" s="90">
        <v>89790</v>
      </c>
      <c r="M66" s="90">
        <v>89790</v>
      </c>
      <c r="N66" s="68">
        <f t="shared" si="19"/>
        <v>3.4869902912621362E-2</v>
      </c>
      <c r="O66" s="85">
        <f t="shared" si="3"/>
        <v>3.4869902912621362E-2</v>
      </c>
    </row>
    <row r="67" spans="1:15" ht="25.5" x14ac:dyDescent="0.25">
      <c r="A67" s="88" t="s">
        <v>128</v>
      </c>
      <c r="B67" s="89" t="s">
        <v>129</v>
      </c>
      <c r="C67" s="90">
        <v>1714500000</v>
      </c>
      <c r="D67" s="90">
        <v>0</v>
      </c>
      <c r="E67" s="90">
        <v>0</v>
      </c>
      <c r="F67" s="90">
        <f>+C67+D67-E67</f>
        <v>1714500000</v>
      </c>
      <c r="G67" s="90">
        <v>0</v>
      </c>
      <c r="H67" s="90">
        <v>1646956057</v>
      </c>
      <c r="I67" s="90">
        <f t="shared" si="21"/>
        <v>67543943</v>
      </c>
      <c r="J67" s="90">
        <v>1646956057</v>
      </c>
      <c r="K67" s="90">
        <v>0</v>
      </c>
      <c r="L67" s="90">
        <v>0</v>
      </c>
      <c r="M67" s="90">
        <v>0</v>
      </c>
      <c r="N67" s="68">
        <f t="shared" si="19"/>
        <v>0.96060429104695244</v>
      </c>
      <c r="O67" s="85">
        <f t="shared" si="3"/>
        <v>0</v>
      </c>
    </row>
    <row r="68" spans="1:15" ht="26.25" thickBot="1" x14ac:dyDescent="0.3">
      <c r="A68" s="106" t="s">
        <v>130</v>
      </c>
      <c r="B68" s="107" t="s">
        <v>131</v>
      </c>
      <c r="C68" s="98">
        <v>700000000</v>
      </c>
      <c r="D68" s="90">
        <v>0</v>
      </c>
      <c r="E68" s="90">
        <v>0</v>
      </c>
      <c r="F68" s="90">
        <f>+C68+D68-E68</f>
        <v>700000000</v>
      </c>
      <c r="G68" s="98">
        <v>0</v>
      </c>
      <c r="H68" s="98">
        <v>500000000</v>
      </c>
      <c r="I68" s="90">
        <f t="shared" si="21"/>
        <v>200000000</v>
      </c>
      <c r="J68" s="98">
        <v>57058386</v>
      </c>
      <c r="K68" s="98">
        <v>57058386</v>
      </c>
      <c r="L68" s="98">
        <v>57058386</v>
      </c>
      <c r="M68" s="98">
        <v>53774056</v>
      </c>
      <c r="N68" s="68">
        <f t="shared" si="19"/>
        <v>8.1511979999999998E-2</v>
      </c>
      <c r="O68" s="85">
        <f t="shared" si="3"/>
        <v>8.1511979999999998E-2</v>
      </c>
    </row>
    <row r="69" spans="1:15" s="95" customFormat="1" ht="28.5" customHeight="1" thickTop="1" thickBot="1" x14ac:dyDescent="0.3">
      <c r="A69" s="118" t="s">
        <v>132</v>
      </c>
      <c r="B69" s="119"/>
      <c r="C69" s="100">
        <f>SUM(C70:C73)</f>
        <v>10646535000</v>
      </c>
      <c r="D69" s="100">
        <f t="shared" ref="D69:M69" si="23">SUM(D70:D73)</f>
        <v>0</v>
      </c>
      <c r="E69" s="100">
        <f t="shared" si="23"/>
        <v>0</v>
      </c>
      <c r="F69" s="100">
        <f t="shared" si="23"/>
        <v>10646535000</v>
      </c>
      <c r="G69" s="100">
        <f t="shared" si="23"/>
        <v>10000000000</v>
      </c>
      <c r="H69" s="100">
        <f t="shared" si="23"/>
        <v>133087000</v>
      </c>
      <c r="I69" s="100">
        <f t="shared" si="23"/>
        <v>513448000</v>
      </c>
      <c r="J69" s="100">
        <f t="shared" si="23"/>
        <v>10144619</v>
      </c>
      <c r="K69" s="100">
        <f t="shared" si="23"/>
        <v>9704130</v>
      </c>
      <c r="L69" s="100">
        <f t="shared" si="23"/>
        <v>9704130</v>
      </c>
      <c r="M69" s="100">
        <f t="shared" si="23"/>
        <v>9704130</v>
      </c>
      <c r="N69" s="101">
        <f t="shared" si="19"/>
        <v>9.5285639881895852E-4</v>
      </c>
      <c r="O69" s="102">
        <f t="shared" si="3"/>
        <v>9.1148246823966668E-4</v>
      </c>
    </row>
    <row r="70" spans="1:15" s="95" customFormat="1" ht="26.25" thickTop="1" x14ac:dyDescent="0.25">
      <c r="A70" s="108" t="s">
        <v>133</v>
      </c>
      <c r="B70" s="11" t="s">
        <v>134</v>
      </c>
      <c r="C70" s="109">
        <v>10000000000</v>
      </c>
      <c r="D70" s="103">
        <v>0</v>
      </c>
      <c r="E70" s="90">
        <v>0</v>
      </c>
      <c r="F70" s="90">
        <f>+C70+D70-E70</f>
        <v>10000000000</v>
      </c>
      <c r="G70" s="103">
        <v>10000000000</v>
      </c>
      <c r="H70" s="110">
        <v>0</v>
      </c>
      <c r="I70" s="90">
        <v>0</v>
      </c>
      <c r="J70" s="103"/>
      <c r="K70" s="103"/>
      <c r="L70" s="103"/>
      <c r="M70" s="103"/>
      <c r="N70" s="93">
        <f t="shared" si="19"/>
        <v>0</v>
      </c>
      <c r="O70" s="94">
        <f t="shared" si="3"/>
        <v>0</v>
      </c>
    </row>
    <row r="71" spans="1:15" x14ac:dyDescent="0.25">
      <c r="A71" s="88" t="s">
        <v>135</v>
      </c>
      <c r="B71" s="89" t="s">
        <v>136</v>
      </c>
      <c r="C71" s="90">
        <v>113087000</v>
      </c>
      <c r="D71" s="90">
        <v>0</v>
      </c>
      <c r="E71" s="90">
        <v>0</v>
      </c>
      <c r="F71" s="90">
        <f>+C71+D71-E71</f>
        <v>113087000</v>
      </c>
      <c r="G71" s="90">
        <v>0</v>
      </c>
      <c r="H71" s="90">
        <v>113087000</v>
      </c>
      <c r="I71" s="90">
        <f>+F71-H71</f>
        <v>0</v>
      </c>
      <c r="J71" s="90">
        <v>10144619</v>
      </c>
      <c r="K71" s="90">
        <v>9704130</v>
      </c>
      <c r="L71" s="90">
        <v>9704130</v>
      </c>
      <c r="M71" s="90">
        <v>9704130</v>
      </c>
      <c r="N71" s="68">
        <f t="shared" si="19"/>
        <v>8.9706323450087097E-2</v>
      </c>
      <c r="O71" s="85">
        <f t="shared" si="3"/>
        <v>8.5811189615075126E-2</v>
      </c>
    </row>
    <row r="72" spans="1:15" ht="25.5" x14ac:dyDescent="0.25">
      <c r="A72" s="88" t="s">
        <v>137</v>
      </c>
      <c r="B72" s="89" t="s">
        <v>138</v>
      </c>
      <c r="C72" s="90">
        <v>20000000</v>
      </c>
      <c r="D72" s="90">
        <v>0</v>
      </c>
      <c r="E72" s="90">
        <v>0</v>
      </c>
      <c r="F72" s="90">
        <f>+C72+D72-E72</f>
        <v>20000000</v>
      </c>
      <c r="G72" s="90">
        <v>0</v>
      </c>
      <c r="H72" s="90">
        <v>20000000</v>
      </c>
      <c r="I72" s="90">
        <f>+F72-H72</f>
        <v>0</v>
      </c>
      <c r="J72" s="90">
        <v>0</v>
      </c>
      <c r="K72" s="90">
        <v>0</v>
      </c>
      <c r="L72" s="90">
        <v>0</v>
      </c>
      <c r="M72" s="90">
        <v>0</v>
      </c>
      <c r="N72" s="68">
        <f t="shared" si="19"/>
        <v>0</v>
      </c>
      <c r="O72" s="85">
        <f t="shared" si="3"/>
        <v>0</v>
      </c>
    </row>
    <row r="73" spans="1:15" ht="13.5" thickBot="1" x14ac:dyDescent="0.3">
      <c r="A73" s="106" t="s">
        <v>139</v>
      </c>
      <c r="B73" s="107" t="s">
        <v>140</v>
      </c>
      <c r="C73" s="98">
        <v>513448000</v>
      </c>
      <c r="D73" s="90">
        <v>0</v>
      </c>
      <c r="E73" s="90">
        <v>0</v>
      </c>
      <c r="F73" s="90">
        <f>+C73+D73-E73</f>
        <v>513448000</v>
      </c>
      <c r="G73" s="98">
        <v>0</v>
      </c>
      <c r="H73" s="98">
        <v>0</v>
      </c>
      <c r="I73" s="90">
        <f>+F73-H73</f>
        <v>513448000</v>
      </c>
      <c r="J73" s="98">
        <v>0</v>
      </c>
      <c r="K73" s="98">
        <v>0</v>
      </c>
      <c r="L73" s="98">
        <v>0</v>
      </c>
      <c r="M73" s="98">
        <v>0</v>
      </c>
      <c r="N73" s="68">
        <f t="shared" si="19"/>
        <v>0</v>
      </c>
      <c r="O73" s="85">
        <f t="shared" si="3"/>
        <v>0</v>
      </c>
    </row>
    <row r="74" spans="1:15" s="95" customFormat="1" ht="34.5" customHeight="1" thickTop="1" thickBot="1" x14ac:dyDescent="0.3">
      <c r="A74" s="118" t="s">
        <v>141</v>
      </c>
      <c r="B74" s="119"/>
      <c r="C74" s="100">
        <f t="shared" ref="C74:M74" si="24">SUM(C75:C76)</f>
        <v>202394000</v>
      </c>
      <c r="D74" s="100">
        <f t="shared" si="24"/>
        <v>0</v>
      </c>
      <c r="E74" s="100">
        <f t="shared" si="24"/>
        <v>0</v>
      </c>
      <c r="F74" s="100">
        <f t="shared" si="24"/>
        <v>202394000</v>
      </c>
      <c r="G74" s="100">
        <f t="shared" si="24"/>
        <v>0</v>
      </c>
      <c r="H74" s="100">
        <f t="shared" si="24"/>
        <v>0</v>
      </c>
      <c r="I74" s="100">
        <f t="shared" si="24"/>
        <v>202394000</v>
      </c>
      <c r="J74" s="100">
        <f t="shared" si="24"/>
        <v>0</v>
      </c>
      <c r="K74" s="100">
        <f t="shared" si="24"/>
        <v>0</v>
      </c>
      <c r="L74" s="100">
        <f t="shared" si="24"/>
        <v>0</v>
      </c>
      <c r="M74" s="100">
        <f t="shared" si="24"/>
        <v>0</v>
      </c>
      <c r="N74" s="101">
        <f t="shared" ref="N74:N91" si="25">+J74/F74</f>
        <v>0</v>
      </c>
      <c r="O74" s="102">
        <f t="shared" ref="O74:O91" si="26">+K74/F74</f>
        <v>0</v>
      </c>
    </row>
    <row r="75" spans="1:15" ht="13.5" thickTop="1" x14ac:dyDescent="0.25">
      <c r="A75" s="88" t="s">
        <v>142</v>
      </c>
      <c r="B75" s="89" t="s">
        <v>143</v>
      </c>
      <c r="C75" s="90">
        <v>23696000</v>
      </c>
      <c r="D75" s="90">
        <v>0</v>
      </c>
      <c r="E75" s="90">
        <v>0</v>
      </c>
      <c r="F75" s="90">
        <f>+C75+D75-E75</f>
        <v>23696000</v>
      </c>
      <c r="G75" s="90">
        <v>0</v>
      </c>
      <c r="H75" s="90">
        <v>0</v>
      </c>
      <c r="I75" s="90">
        <f t="shared" ref="I75:I90" si="27">+F75-H75</f>
        <v>23696000</v>
      </c>
      <c r="J75" s="90">
        <v>0</v>
      </c>
      <c r="K75" s="90">
        <v>0</v>
      </c>
      <c r="L75" s="90">
        <v>0</v>
      </c>
      <c r="M75" s="90">
        <v>0</v>
      </c>
      <c r="N75" s="68">
        <f t="shared" si="25"/>
        <v>0</v>
      </c>
      <c r="O75" s="85">
        <f t="shared" si="26"/>
        <v>0</v>
      </c>
    </row>
    <row r="76" spans="1:15" s="95" customFormat="1" ht="13.5" thickBot="1" x14ac:dyDescent="0.3">
      <c r="A76" s="96" t="s">
        <v>144</v>
      </c>
      <c r="B76" s="6" t="s">
        <v>145</v>
      </c>
      <c r="C76" s="97">
        <v>178698000</v>
      </c>
      <c r="D76" s="90">
        <v>0</v>
      </c>
      <c r="E76" s="90">
        <v>0</v>
      </c>
      <c r="F76" s="90">
        <f>+C76+D76-E76</f>
        <v>178698000</v>
      </c>
      <c r="G76" s="111">
        <v>0</v>
      </c>
      <c r="H76" s="111">
        <v>0</v>
      </c>
      <c r="I76" s="90">
        <f t="shared" si="27"/>
        <v>178698000</v>
      </c>
      <c r="J76" s="90">
        <v>0</v>
      </c>
      <c r="K76" s="90">
        <v>0</v>
      </c>
      <c r="L76" s="90">
        <v>0</v>
      </c>
      <c r="M76" s="90">
        <v>0</v>
      </c>
      <c r="N76" s="93">
        <f t="shared" si="25"/>
        <v>0</v>
      </c>
      <c r="O76" s="94">
        <f t="shared" si="26"/>
        <v>0</v>
      </c>
    </row>
    <row r="77" spans="1:15" s="95" customFormat="1" ht="32.25" customHeight="1" thickTop="1" thickBot="1" x14ac:dyDescent="0.3">
      <c r="A77" s="118" t="s">
        <v>146</v>
      </c>
      <c r="B77" s="119"/>
      <c r="C77" s="100">
        <f t="shared" ref="C77:M77" si="28">SUM(C78:C90)</f>
        <v>24000000000</v>
      </c>
      <c r="D77" s="100">
        <f t="shared" si="28"/>
        <v>0</v>
      </c>
      <c r="E77" s="100">
        <f t="shared" si="28"/>
        <v>0</v>
      </c>
      <c r="F77" s="100">
        <f t="shared" si="28"/>
        <v>24000000000</v>
      </c>
      <c r="G77" s="100">
        <f t="shared" si="28"/>
        <v>0</v>
      </c>
      <c r="H77" s="100">
        <f t="shared" si="28"/>
        <v>7842251589</v>
      </c>
      <c r="I77" s="100">
        <f t="shared" si="28"/>
        <v>16157748411</v>
      </c>
      <c r="J77" s="100">
        <f t="shared" si="28"/>
        <v>3728790180</v>
      </c>
      <c r="K77" s="100">
        <f t="shared" si="28"/>
        <v>212794698</v>
      </c>
      <c r="L77" s="100">
        <f t="shared" si="28"/>
        <v>212794698</v>
      </c>
      <c r="M77" s="100">
        <f t="shared" si="28"/>
        <v>212794698</v>
      </c>
      <c r="N77" s="101">
        <f t="shared" si="25"/>
        <v>0.15536625749999999</v>
      </c>
      <c r="O77" s="102">
        <f t="shared" si="26"/>
        <v>8.8664457500000002E-3</v>
      </c>
    </row>
    <row r="78" spans="1:15" ht="64.5" thickTop="1" x14ac:dyDescent="0.25">
      <c r="A78" s="112" t="s">
        <v>147</v>
      </c>
      <c r="B78" s="113" t="s">
        <v>148</v>
      </c>
      <c r="C78" s="114">
        <v>5963837934</v>
      </c>
      <c r="D78" s="90">
        <v>0</v>
      </c>
      <c r="E78" s="90">
        <v>0</v>
      </c>
      <c r="F78" s="90">
        <f t="shared" ref="F78:F90" si="29">+C78+D78-E78</f>
        <v>5963837934</v>
      </c>
      <c r="G78" s="114">
        <v>0</v>
      </c>
      <c r="H78" s="114">
        <v>1083591834</v>
      </c>
      <c r="I78" s="90">
        <f t="shared" si="27"/>
        <v>4880246100</v>
      </c>
      <c r="J78" s="114">
        <v>597974834</v>
      </c>
      <c r="K78" s="114">
        <v>54369900</v>
      </c>
      <c r="L78" s="114">
        <v>54369900</v>
      </c>
      <c r="M78" s="114">
        <v>54369900</v>
      </c>
      <c r="N78" s="68">
        <f t="shared" si="25"/>
        <v>0.10026678132732773</v>
      </c>
      <c r="O78" s="85">
        <f t="shared" si="26"/>
        <v>9.1165958233096409E-3</v>
      </c>
    </row>
    <row r="79" spans="1:15" ht="63.75" x14ac:dyDescent="0.25">
      <c r="A79" s="88" t="s">
        <v>149</v>
      </c>
      <c r="B79" s="89" t="s">
        <v>150</v>
      </c>
      <c r="C79" s="90">
        <v>963693204</v>
      </c>
      <c r="D79" s="90">
        <v>0</v>
      </c>
      <c r="E79" s="90">
        <v>0</v>
      </c>
      <c r="F79" s="90">
        <f t="shared" si="29"/>
        <v>963693204</v>
      </c>
      <c r="G79" s="90">
        <v>0</v>
      </c>
      <c r="H79" s="90">
        <v>573803534</v>
      </c>
      <c r="I79" s="90">
        <f t="shared" si="27"/>
        <v>389889670</v>
      </c>
      <c r="J79" s="90">
        <v>439132435</v>
      </c>
      <c r="K79" s="90">
        <v>0</v>
      </c>
      <c r="L79" s="90">
        <v>0</v>
      </c>
      <c r="M79" s="90">
        <v>0</v>
      </c>
      <c r="N79" s="68">
        <f t="shared" si="25"/>
        <v>0.4556765920702705</v>
      </c>
      <c r="O79" s="85">
        <f t="shared" si="26"/>
        <v>0</v>
      </c>
    </row>
    <row r="80" spans="1:15" ht="63.75" x14ac:dyDescent="0.25">
      <c r="A80" s="88" t="s">
        <v>151</v>
      </c>
      <c r="B80" s="89" t="s">
        <v>152</v>
      </c>
      <c r="C80" s="90">
        <v>2457675137</v>
      </c>
      <c r="D80" s="90">
        <v>0</v>
      </c>
      <c r="E80" s="90">
        <v>0</v>
      </c>
      <c r="F80" s="90">
        <f t="shared" si="29"/>
        <v>2457675137</v>
      </c>
      <c r="G80" s="90">
        <v>0</v>
      </c>
      <c r="H80" s="90">
        <v>1015914267</v>
      </c>
      <c r="I80" s="90">
        <f t="shared" si="27"/>
        <v>1441760870</v>
      </c>
      <c r="J80" s="90">
        <v>331502667</v>
      </c>
      <c r="K80" s="90">
        <v>23278000</v>
      </c>
      <c r="L80" s="90">
        <v>23278000</v>
      </c>
      <c r="M80" s="90">
        <v>23278000</v>
      </c>
      <c r="N80" s="68">
        <f t="shared" si="25"/>
        <v>0.1348846566453262</v>
      </c>
      <c r="O80" s="85">
        <f t="shared" si="26"/>
        <v>9.4715528710660503E-3</v>
      </c>
    </row>
    <row r="81" spans="1:15" ht="63.75" x14ac:dyDescent="0.25">
      <c r="A81" s="88" t="s">
        <v>153</v>
      </c>
      <c r="B81" s="89" t="s">
        <v>154</v>
      </c>
      <c r="C81" s="90">
        <v>557850488</v>
      </c>
      <c r="D81" s="90">
        <v>0</v>
      </c>
      <c r="E81" s="90">
        <v>0</v>
      </c>
      <c r="F81" s="90">
        <f t="shared" si="29"/>
        <v>557850488</v>
      </c>
      <c r="G81" s="90">
        <v>0</v>
      </c>
      <c r="H81" s="90">
        <v>77250000</v>
      </c>
      <c r="I81" s="90">
        <f t="shared" si="27"/>
        <v>480600488</v>
      </c>
      <c r="J81" s="90">
        <v>72100000</v>
      </c>
      <c r="K81" s="90">
        <v>0</v>
      </c>
      <c r="L81" s="90">
        <v>0</v>
      </c>
      <c r="M81" s="90">
        <v>0</v>
      </c>
      <c r="N81" s="68">
        <f t="shared" si="25"/>
        <v>0.12924610007690807</v>
      </c>
      <c r="O81" s="85">
        <f t="shared" si="26"/>
        <v>0</v>
      </c>
    </row>
    <row r="82" spans="1:15" ht="51" x14ac:dyDescent="0.25">
      <c r="A82" s="88" t="s">
        <v>155</v>
      </c>
      <c r="B82" s="89" t="s">
        <v>156</v>
      </c>
      <c r="C82" s="90">
        <v>481149512</v>
      </c>
      <c r="D82" s="90">
        <v>0</v>
      </c>
      <c r="E82" s="90">
        <v>0</v>
      </c>
      <c r="F82" s="90">
        <f t="shared" si="29"/>
        <v>481149512</v>
      </c>
      <c r="G82" s="90">
        <v>0</v>
      </c>
      <c r="H82" s="90">
        <v>29398396</v>
      </c>
      <c r="I82" s="90">
        <f t="shared" si="27"/>
        <v>451751116</v>
      </c>
      <c r="J82" s="90">
        <v>5952604</v>
      </c>
      <c r="K82" s="90">
        <v>0</v>
      </c>
      <c r="L82" s="90">
        <v>0</v>
      </c>
      <c r="M82" s="90">
        <v>0</v>
      </c>
      <c r="N82" s="68">
        <f t="shared" si="25"/>
        <v>1.2371630546307194E-2</v>
      </c>
      <c r="O82" s="85">
        <f t="shared" si="26"/>
        <v>0</v>
      </c>
    </row>
    <row r="83" spans="1:15" ht="76.5" x14ac:dyDescent="0.25">
      <c r="A83" s="88" t="s">
        <v>157</v>
      </c>
      <c r="B83" s="89" t="s">
        <v>158</v>
      </c>
      <c r="C83" s="90">
        <v>1604134207</v>
      </c>
      <c r="D83" s="90">
        <v>0</v>
      </c>
      <c r="E83" s="90">
        <v>0</v>
      </c>
      <c r="F83" s="90">
        <f t="shared" si="29"/>
        <v>1604134207</v>
      </c>
      <c r="G83" s="90">
        <v>0</v>
      </c>
      <c r="H83" s="90">
        <v>1145164141</v>
      </c>
      <c r="I83" s="90">
        <f t="shared" si="27"/>
        <v>458970066</v>
      </c>
      <c r="J83" s="90">
        <v>1013495808</v>
      </c>
      <c r="K83" s="90">
        <v>15450000</v>
      </c>
      <c r="L83" s="90">
        <v>15450000</v>
      </c>
      <c r="M83" s="90">
        <v>15450000</v>
      </c>
      <c r="N83" s="68">
        <f t="shared" si="25"/>
        <v>0.63180237886417689</v>
      </c>
      <c r="O83" s="85">
        <f t="shared" si="26"/>
        <v>9.6313637179361016E-3</v>
      </c>
    </row>
    <row r="84" spans="1:15" ht="76.5" x14ac:dyDescent="0.25">
      <c r="A84" s="88" t="s">
        <v>159</v>
      </c>
      <c r="B84" s="89" t="s">
        <v>160</v>
      </c>
      <c r="C84" s="90">
        <v>1294758028</v>
      </c>
      <c r="D84" s="90">
        <v>0</v>
      </c>
      <c r="E84" s="90">
        <v>0</v>
      </c>
      <c r="F84" s="90">
        <f t="shared" si="29"/>
        <v>1294758028</v>
      </c>
      <c r="G84" s="90">
        <v>0</v>
      </c>
      <c r="H84" s="90">
        <v>108356000</v>
      </c>
      <c r="I84" s="90">
        <f t="shared" si="27"/>
        <v>1186402028</v>
      </c>
      <c r="J84" s="90">
        <v>108356000</v>
      </c>
      <c r="K84" s="90">
        <v>8023700</v>
      </c>
      <c r="L84" s="90">
        <v>8023700</v>
      </c>
      <c r="M84" s="90">
        <v>8023700</v>
      </c>
      <c r="N84" s="68">
        <f t="shared" si="25"/>
        <v>8.3688224098039735E-2</v>
      </c>
      <c r="O84" s="85">
        <f t="shared" si="26"/>
        <v>6.1970652635335507E-3</v>
      </c>
    </row>
    <row r="85" spans="1:15" ht="89.25" x14ac:dyDescent="0.25">
      <c r="A85" s="88" t="s">
        <v>161</v>
      </c>
      <c r="B85" s="89" t="s">
        <v>162</v>
      </c>
      <c r="C85" s="90">
        <v>1442752132</v>
      </c>
      <c r="D85" s="90">
        <v>0</v>
      </c>
      <c r="E85" s="90">
        <v>0</v>
      </c>
      <c r="F85" s="90">
        <f t="shared" si="29"/>
        <v>1442752132</v>
      </c>
      <c r="G85" s="90">
        <v>0</v>
      </c>
      <c r="H85" s="90">
        <v>427224332</v>
      </c>
      <c r="I85" s="90">
        <f t="shared" si="27"/>
        <v>1015527800</v>
      </c>
      <c r="J85" s="90">
        <v>398298499</v>
      </c>
      <c r="K85" s="90">
        <v>38099067</v>
      </c>
      <c r="L85" s="90">
        <v>38099067</v>
      </c>
      <c r="M85" s="90">
        <v>38099067</v>
      </c>
      <c r="N85" s="68">
        <f t="shared" si="25"/>
        <v>0.27606855686836718</v>
      </c>
      <c r="O85" s="85">
        <f t="shared" si="26"/>
        <v>2.6407215872338078E-2</v>
      </c>
    </row>
    <row r="86" spans="1:15" ht="63.75" x14ac:dyDescent="0.25">
      <c r="A86" s="88" t="s">
        <v>163</v>
      </c>
      <c r="B86" s="89" t="s">
        <v>164</v>
      </c>
      <c r="C86" s="90">
        <v>441116122</v>
      </c>
      <c r="D86" s="90">
        <v>0</v>
      </c>
      <c r="E86" s="90">
        <v>0</v>
      </c>
      <c r="F86" s="90">
        <f t="shared" si="29"/>
        <v>441116122</v>
      </c>
      <c r="G86" s="90">
        <v>0</v>
      </c>
      <c r="H86" s="90">
        <v>99910000</v>
      </c>
      <c r="I86" s="90">
        <f t="shared" si="27"/>
        <v>341206122</v>
      </c>
      <c r="J86" s="90">
        <v>13905000</v>
      </c>
      <c r="K86" s="90">
        <v>2935500</v>
      </c>
      <c r="L86" s="90">
        <v>2935500</v>
      </c>
      <c r="M86" s="90">
        <v>2935500</v>
      </c>
      <c r="N86" s="68">
        <f t="shared" si="25"/>
        <v>3.152231194125342E-2</v>
      </c>
      <c r="O86" s="85">
        <f t="shared" si="26"/>
        <v>6.6547102987090552E-3</v>
      </c>
    </row>
    <row r="87" spans="1:15" ht="76.5" x14ac:dyDescent="0.25">
      <c r="A87" s="88" t="s">
        <v>165</v>
      </c>
      <c r="B87" s="89" t="s">
        <v>166</v>
      </c>
      <c r="C87" s="90">
        <v>373269607</v>
      </c>
      <c r="D87" s="90">
        <v>0</v>
      </c>
      <c r="E87" s="90">
        <v>0</v>
      </c>
      <c r="F87" s="90">
        <f t="shared" si="29"/>
        <v>373269607</v>
      </c>
      <c r="G87" s="90">
        <v>0</v>
      </c>
      <c r="H87" s="90">
        <v>217870000</v>
      </c>
      <c r="I87" s="90">
        <f t="shared" si="27"/>
        <v>155399607</v>
      </c>
      <c r="J87" s="90">
        <v>105246000</v>
      </c>
      <c r="K87" s="90">
        <v>3793833</v>
      </c>
      <c r="L87" s="90">
        <v>3793833</v>
      </c>
      <c r="M87" s="90">
        <v>3793833</v>
      </c>
      <c r="N87" s="68">
        <f>+J87/F87</f>
        <v>0.28195705738238686</v>
      </c>
      <c r="O87" s="85">
        <f>+K87/F87</f>
        <v>1.0163787591739287E-2</v>
      </c>
    </row>
    <row r="88" spans="1:15" ht="76.5" x14ac:dyDescent="0.25">
      <c r="A88" s="106" t="s">
        <v>167</v>
      </c>
      <c r="B88" s="107" t="s">
        <v>168</v>
      </c>
      <c r="C88" s="98">
        <v>2503479153</v>
      </c>
      <c r="D88" s="90">
        <v>0</v>
      </c>
      <c r="E88" s="90">
        <v>0</v>
      </c>
      <c r="F88" s="90">
        <f t="shared" si="29"/>
        <v>2503479153</v>
      </c>
      <c r="G88" s="98"/>
      <c r="H88" s="98">
        <v>1729804336</v>
      </c>
      <c r="I88" s="90">
        <f t="shared" si="27"/>
        <v>773674817</v>
      </c>
      <c r="J88" s="98">
        <v>61515000</v>
      </c>
      <c r="K88" s="98">
        <v>8487500</v>
      </c>
      <c r="L88" s="98">
        <v>8487500</v>
      </c>
      <c r="M88" s="98">
        <v>8487500</v>
      </c>
      <c r="N88" s="68">
        <f>+J88/F88</f>
        <v>2.4571804373239772E-2</v>
      </c>
      <c r="O88" s="85">
        <f>+K88/F88</f>
        <v>3.3902818762557517E-3</v>
      </c>
    </row>
    <row r="89" spans="1:15" ht="51" x14ac:dyDescent="0.25">
      <c r="A89" s="106" t="s">
        <v>184</v>
      </c>
      <c r="B89" s="107" t="s">
        <v>185</v>
      </c>
      <c r="C89" s="98">
        <v>4556348401</v>
      </c>
      <c r="D89" s="90">
        <v>0</v>
      </c>
      <c r="E89" s="90">
        <v>0</v>
      </c>
      <c r="F89" s="90">
        <f t="shared" si="29"/>
        <v>4556348401</v>
      </c>
      <c r="G89" s="98"/>
      <c r="H89" s="98">
        <v>903791416</v>
      </c>
      <c r="I89" s="90">
        <f t="shared" si="27"/>
        <v>3652556985</v>
      </c>
      <c r="J89" s="98">
        <v>363351333</v>
      </c>
      <c r="K89" s="98">
        <v>35725699</v>
      </c>
      <c r="L89" s="98">
        <v>35725699</v>
      </c>
      <c r="M89" s="98">
        <v>35725699</v>
      </c>
      <c r="N89" s="68">
        <f>+J89/F89</f>
        <v>7.9746169744230669E-2</v>
      </c>
      <c r="O89" s="85">
        <f>+K89/F89</f>
        <v>7.840861992063455E-3</v>
      </c>
    </row>
    <row r="90" spans="1:15" ht="64.5" thickBot="1" x14ac:dyDescent="0.3">
      <c r="A90" s="106" t="s">
        <v>186</v>
      </c>
      <c r="B90" s="107" t="s">
        <v>187</v>
      </c>
      <c r="C90" s="98">
        <v>1359936075</v>
      </c>
      <c r="D90" s="90">
        <v>0</v>
      </c>
      <c r="E90" s="90">
        <v>0</v>
      </c>
      <c r="F90" s="90">
        <f t="shared" si="29"/>
        <v>1359936075</v>
      </c>
      <c r="G90" s="98">
        <v>0</v>
      </c>
      <c r="H90" s="98">
        <v>430173333</v>
      </c>
      <c r="I90" s="90">
        <f t="shared" si="27"/>
        <v>929762742</v>
      </c>
      <c r="J90" s="98">
        <v>217960000</v>
      </c>
      <c r="K90" s="98">
        <v>22631499</v>
      </c>
      <c r="L90" s="98">
        <v>22631499</v>
      </c>
      <c r="M90" s="98">
        <v>22631499</v>
      </c>
      <c r="N90" s="68">
        <f t="shared" si="25"/>
        <v>0.16027223926683465</v>
      </c>
      <c r="O90" s="85">
        <f t="shared" si="26"/>
        <v>1.6641590304161909E-2</v>
      </c>
    </row>
    <row r="91" spans="1:15" ht="31.5" customHeight="1" thickTop="1" thickBot="1" x14ac:dyDescent="0.3">
      <c r="A91" s="118" t="s">
        <v>169</v>
      </c>
      <c r="B91" s="119" t="s">
        <v>1</v>
      </c>
      <c r="C91" s="100">
        <f t="shared" ref="C91:M91" si="30">+C8+C77</f>
        <v>75345160000</v>
      </c>
      <c r="D91" s="100">
        <f t="shared" si="30"/>
        <v>949871000</v>
      </c>
      <c r="E91" s="100">
        <f t="shared" si="30"/>
        <v>949871000</v>
      </c>
      <c r="F91" s="100">
        <f t="shared" si="30"/>
        <v>75345160000</v>
      </c>
      <c r="G91" s="100">
        <f t="shared" si="30"/>
        <v>11234371000</v>
      </c>
      <c r="H91" s="100">
        <f t="shared" si="30"/>
        <v>45602910173.260002</v>
      </c>
      <c r="I91" s="100">
        <f t="shared" si="30"/>
        <v>18507878826.739998</v>
      </c>
      <c r="J91" s="100">
        <f t="shared" si="30"/>
        <v>17713263214.669998</v>
      </c>
      <c r="K91" s="100">
        <f t="shared" si="30"/>
        <v>6179680970.4400005</v>
      </c>
      <c r="L91" s="100">
        <f t="shared" si="30"/>
        <v>6179680970.4400005</v>
      </c>
      <c r="M91" s="100">
        <f t="shared" si="30"/>
        <v>6175447070.4400005</v>
      </c>
      <c r="N91" s="101">
        <f t="shared" si="25"/>
        <v>0.23509490476455286</v>
      </c>
      <c r="O91" s="102">
        <f t="shared" si="26"/>
        <v>8.2018287179163207E-2</v>
      </c>
    </row>
    <row r="92" spans="1:15" ht="13.5" thickTop="1" x14ac:dyDescent="0.25"/>
  </sheetData>
  <mergeCells count="8">
    <mergeCell ref="A4:O4"/>
    <mergeCell ref="A5:O5"/>
    <mergeCell ref="A77:B77"/>
    <mergeCell ref="A91:B91"/>
    <mergeCell ref="A6:O6"/>
    <mergeCell ref="A38:B38"/>
    <mergeCell ref="A69:B69"/>
    <mergeCell ref="A74:B7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3"/>
  <sheetViews>
    <sheetView topLeftCell="H78" workbookViewId="0">
      <selection activeCell="K85" sqref="K85"/>
    </sheetView>
  </sheetViews>
  <sheetFormatPr baseColWidth="10" defaultRowHeight="15" x14ac:dyDescent="0.25"/>
  <cols>
    <col min="1" max="1" width="32.7109375" customWidth="1"/>
    <col min="2" max="2" width="37.140625" customWidth="1"/>
    <col min="3" max="3" width="30" customWidth="1"/>
    <col min="4" max="4" width="23.140625" customWidth="1"/>
    <col min="5" max="5" width="26.42578125" customWidth="1"/>
    <col min="6" max="6" width="20.85546875" customWidth="1"/>
    <col min="7" max="7" width="20.42578125" customWidth="1"/>
    <col min="8" max="9" width="20.85546875" customWidth="1"/>
    <col min="10" max="10" width="19.7109375" customWidth="1"/>
    <col min="11" max="13" width="19.85546875" customWidth="1"/>
    <col min="14" max="14" width="8.28515625" bestFit="1" customWidth="1"/>
    <col min="15" max="15" width="7.42578125" bestFit="1" customWidth="1"/>
  </cols>
  <sheetData>
    <row r="1" spans="1:15" x14ac:dyDescent="0.25">
      <c r="A1" s="66" t="s">
        <v>0</v>
      </c>
      <c r="B1" s="66">
        <v>2025</v>
      </c>
      <c r="C1" s="67" t="s">
        <v>1</v>
      </c>
      <c r="D1" s="67" t="s">
        <v>1</v>
      </c>
      <c r="E1" s="67" t="s">
        <v>1</v>
      </c>
      <c r="F1" s="67" t="s">
        <v>1</v>
      </c>
      <c r="G1" s="67" t="s">
        <v>1</v>
      </c>
      <c r="H1" s="67" t="s">
        <v>1</v>
      </c>
      <c r="I1" s="67" t="s">
        <v>1</v>
      </c>
      <c r="J1" s="67" t="s">
        <v>1</v>
      </c>
      <c r="K1" s="67" t="s">
        <v>1</v>
      </c>
      <c r="L1" s="67" t="s">
        <v>1</v>
      </c>
      <c r="M1" s="67" t="s">
        <v>1</v>
      </c>
      <c r="N1" s="68"/>
      <c r="O1" s="68"/>
    </row>
    <row r="2" spans="1:15" x14ac:dyDescent="0.25">
      <c r="A2" s="66" t="s">
        <v>2</v>
      </c>
      <c r="B2" s="66" t="s">
        <v>3</v>
      </c>
      <c r="C2" s="67" t="s">
        <v>1</v>
      </c>
      <c r="D2" s="67" t="s">
        <v>1</v>
      </c>
      <c r="E2" s="67" t="s">
        <v>1</v>
      </c>
      <c r="F2" s="67" t="s">
        <v>1</v>
      </c>
      <c r="G2" s="67" t="s">
        <v>1</v>
      </c>
      <c r="H2" s="67" t="s">
        <v>1</v>
      </c>
      <c r="I2" s="67" t="s">
        <v>1</v>
      </c>
      <c r="J2" s="67" t="s">
        <v>1</v>
      </c>
      <c r="K2" s="67" t="s">
        <v>1</v>
      </c>
      <c r="L2" s="67" t="s">
        <v>1</v>
      </c>
      <c r="M2" s="67" t="s">
        <v>1</v>
      </c>
      <c r="N2" s="68"/>
      <c r="O2" s="68"/>
    </row>
    <row r="3" spans="1:15" x14ac:dyDescent="0.25">
      <c r="A3" s="66" t="s">
        <v>4</v>
      </c>
      <c r="B3" s="70" t="s">
        <v>173</v>
      </c>
      <c r="C3" s="67" t="s">
        <v>1</v>
      </c>
      <c r="D3" s="67" t="s">
        <v>1</v>
      </c>
      <c r="E3" s="67" t="s">
        <v>1</v>
      </c>
      <c r="F3" s="67" t="s">
        <v>1</v>
      </c>
      <c r="G3" s="67" t="s">
        <v>1</v>
      </c>
      <c r="H3" s="67" t="s">
        <v>1</v>
      </c>
      <c r="I3" s="67" t="s">
        <v>1</v>
      </c>
      <c r="J3" s="67" t="s">
        <v>1</v>
      </c>
      <c r="K3" s="67" t="s">
        <v>1</v>
      </c>
      <c r="L3" s="67" t="s">
        <v>1</v>
      </c>
      <c r="M3" s="67" t="s">
        <v>1</v>
      </c>
      <c r="N3" s="68"/>
      <c r="O3" s="68"/>
    </row>
    <row r="4" spans="1:15" x14ac:dyDescent="0.25">
      <c r="A4" s="120" t="s">
        <v>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 x14ac:dyDescent="0.25">
      <c r="A5" s="120" t="s">
        <v>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5" ht="15.75" thickBot="1" x14ac:dyDescent="0.3">
      <c r="A6" s="122" t="s">
        <v>191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</row>
    <row r="7" spans="1:15" ht="16.5" thickTop="1" thickBot="1" x14ac:dyDescent="0.3">
      <c r="A7" s="71" t="s">
        <v>7</v>
      </c>
      <c r="B7" s="72" t="s">
        <v>8</v>
      </c>
      <c r="C7" s="73" t="s">
        <v>9</v>
      </c>
      <c r="D7" s="73" t="s">
        <v>10</v>
      </c>
      <c r="E7" s="73" t="s">
        <v>11</v>
      </c>
      <c r="F7" s="73" t="s">
        <v>12</v>
      </c>
      <c r="G7" s="73" t="s">
        <v>13</v>
      </c>
      <c r="H7" s="73" t="s">
        <v>14</v>
      </c>
      <c r="I7" s="73" t="s">
        <v>15</v>
      </c>
      <c r="J7" s="73" t="s">
        <v>16</v>
      </c>
      <c r="K7" s="73" t="s">
        <v>17</v>
      </c>
      <c r="L7" s="73" t="s">
        <v>18</v>
      </c>
      <c r="M7" s="73" t="s">
        <v>19</v>
      </c>
      <c r="N7" s="74" t="s">
        <v>171</v>
      </c>
      <c r="O7" s="75" t="s">
        <v>172</v>
      </c>
    </row>
    <row r="8" spans="1:15" ht="15.75" thickTop="1" x14ac:dyDescent="0.25">
      <c r="A8" s="59" t="s">
        <v>178</v>
      </c>
      <c r="B8" s="60" t="s">
        <v>20</v>
      </c>
      <c r="C8" s="76">
        <f t="shared" ref="C8:M8" si="0">+C9+C38+C69+C74</f>
        <v>51345160000</v>
      </c>
      <c r="D8" s="76">
        <f t="shared" si="0"/>
        <v>1022275000</v>
      </c>
      <c r="E8" s="76">
        <f t="shared" si="0"/>
        <v>1022275000</v>
      </c>
      <c r="F8" s="76">
        <f t="shared" si="0"/>
        <v>51345160000</v>
      </c>
      <c r="G8" s="76">
        <f t="shared" si="0"/>
        <v>11234371000</v>
      </c>
      <c r="H8" s="76">
        <f t="shared" si="0"/>
        <v>38263232775.290001</v>
      </c>
      <c r="I8" s="76">
        <f t="shared" si="0"/>
        <v>1847556224.71</v>
      </c>
      <c r="J8" s="76">
        <f t="shared" si="0"/>
        <v>17406677879.050003</v>
      </c>
      <c r="K8" s="76">
        <f t="shared" si="0"/>
        <v>8273672392.3000002</v>
      </c>
      <c r="L8" s="76">
        <f t="shared" si="0"/>
        <v>8273672392.3000002</v>
      </c>
      <c r="M8" s="76">
        <f t="shared" si="0"/>
        <v>8273672392.3000002</v>
      </c>
      <c r="N8" s="77">
        <f t="shared" ref="N8:N40" si="1">+J8/F8</f>
        <v>0.33901302243580511</v>
      </c>
      <c r="O8" s="78">
        <f>+K8/F8</f>
        <v>0.16113831162080322</v>
      </c>
    </row>
    <row r="9" spans="1:15" x14ac:dyDescent="0.25">
      <c r="A9" s="49" t="s">
        <v>179</v>
      </c>
      <c r="B9" s="50" t="s">
        <v>180</v>
      </c>
      <c r="C9" s="76">
        <f>+C10</f>
        <v>24480522000</v>
      </c>
      <c r="D9" s="76">
        <f t="shared" ref="D9:M9" si="2">+D10</f>
        <v>0</v>
      </c>
      <c r="E9" s="76">
        <f t="shared" si="2"/>
        <v>0</v>
      </c>
      <c r="F9" s="76">
        <f t="shared" si="2"/>
        <v>24480522000</v>
      </c>
      <c r="G9" s="76">
        <f t="shared" si="2"/>
        <v>1234371000</v>
      </c>
      <c r="H9" s="76">
        <f t="shared" si="2"/>
        <v>23246151000</v>
      </c>
      <c r="I9" s="76">
        <f t="shared" si="2"/>
        <v>0</v>
      </c>
      <c r="J9" s="76">
        <f t="shared" si="2"/>
        <v>5739099233</v>
      </c>
      <c r="K9" s="76">
        <f t="shared" si="2"/>
        <v>5739003121</v>
      </c>
      <c r="L9" s="76">
        <f t="shared" si="2"/>
        <v>5739003121</v>
      </c>
      <c r="M9" s="76">
        <f t="shared" si="2"/>
        <v>5739003121</v>
      </c>
      <c r="N9" s="77">
        <f t="shared" si="1"/>
        <v>0.23443532915678841</v>
      </c>
      <c r="O9" s="78">
        <f t="shared" ref="O9:O73" si="3">+K9/F9</f>
        <v>0.23443140309671501</v>
      </c>
    </row>
    <row r="10" spans="1:15" ht="15.75" thickBot="1" x14ac:dyDescent="0.3">
      <c r="A10" s="79" t="s">
        <v>21</v>
      </c>
      <c r="B10" s="53" t="s">
        <v>22</v>
      </c>
      <c r="C10" s="80">
        <f>+C11+C21+C31+C37</f>
        <v>24480522000</v>
      </c>
      <c r="D10" s="80">
        <f t="shared" ref="D10:M10" si="4">+D11+D21+D31+D37</f>
        <v>0</v>
      </c>
      <c r="E10" s="80">
        <f t="shared" si="4"/>
        <v>0</v>
      </c>
      <c r="F10" s="80">
        <f t="shared" si="4"/>
        <v>24480522000</v>
      </c>
      <c r="G10" s="80">
        <f t="shared" si="4"/>
        <v>1234371000</v>
      </c>
      <c r="H10" s="80">
        <f t="shared" si="4"/>
        <v>23246151000</v>
      </c>
      <c r="I10" s="80">
        <f t="shared" si="4"/>
        <v>0</v>
      </c>
      <c r="J10" s="80">
        <f t="shared" si="4"/>
        <v>5739099233</v>
      </c>
      <c r="K10" s="80">
        <f t="shared" si="4"/>
        <v>5739003121</v>
      </c>
      <c r="L10" s="80">
        <f t="shared" si="4"/>
        <v>5739003121</v>
      </c>
      <c r="M10" s="80">
        <f t="shared" si="4"/>
        <v>5739003121</v>
      </c>
      <c r="N10" s="81">
        <f t="shared" si="1"/>
        <v>0.23443532915678841</v>
      </c>
      <c r="O10" s="82">
        <f t="shared" si="3"/>
        <v>0.23443140309671501</v>
      </c>
    </row>
    <row r="11" spans="1:15" ht="15.75" thickTop="1" x14ac:dyDescent="0.25">
      <c r="A11" s="83" t="s">
        <v>23</v>
      </c>
      <c r="B11" s="3" t="s">
        <v>24</v>
      </c>
      <c r="C11" s="84">
        <f>+C12</f>
        <v>16329671000</v>
      </c>
      <c r="D11" s="84">
        <f t="shared" ref="D11:M11" si="5">+D12</f>
        <v>0</v>
      </c>
      <c r="E11" s="84">
        <f t="shared" si="5"/>
        <v>0</v>
      </c>
      <c r="F11" s="84">
        <f t="shared" si="5"/>
        <v>16329671000</v>
      </c>
      <c r="G11" s="84">
        <f t="shared" si="5"/>
        <v>0</v>
      </c>
      <c r="H11" s="84">
        <f t="shared" si="5"/>
        <v>16329671000</v>
      </c>
      <c r="I11" s="84">
        <f t="shared" si="5"/>
        <v>0</v>
      </c>
      <c r="J11" s="84">
        <f t="shared" si="5"/>
        <v>3915637713</v>
      </c>
      <c r="K11" s="84">
        <f t="shared" si="5"/>
        <v>3915637713</v>
      </c>
      <c r="L11" s="84">
        <f t="shared" si="5"/>
        <v>3915637713</v>
      </c>
      <c r="M11" s="84">
        <f t="shared" si="5"/>
        <v>3915637713</v>
      </c>
      <c r="N11" s="68">
        <f t="shared" si="1"/>
        <v>0.2397866872516905</v>
      </c>
      <c r="O11" s="85">
        <f t="shared" si="3"/>
        <v>0.2397866872516905</v>
      </c>
    </row>
    <row r="12" spans="1:15" x14ac:dyDescent="0.25">
      <c r="A12" s="86" t="s">
        <v>25</v>
      </c>
      <c r="B12" s="4" t="s">
        <v>26</v>
      </c>
      <c r="C12" s="87">
        <f>SUM(C13:C20)</f>
        <v>16329671000</v>
      </c>
      <c r="D12" s="87">
        <f t="shared" ref="D12:M12" si="6">SUM(D13:D20)</f>
        <v>0</v>
      </c>
      <c r="E12" s="87">
        <f t="shared" si="6"/>
        <v>0</v>
      </c>
      <c r="F12" s="87">
        <f t="shared" si="6"/>
        <v>16329671000</v>
      </c>
      <c r="G12" s="87">
        <f t="shared" si="6"/>
        <v>0</v>
      </c>
      <c r="H12" s="87">
        <f t="shared" si="6"/>
        <v>16329671000</v>
      </c>
      <c r="I12" s="87">
        <f t="shared" si="6"/>
        <v>0</v>
      </c>
      <c r="J12" s="87">
        <f t="shared" si="6"/>
        <v>3915637713</v>
      </c>
      <c r="K12" s="87">
        <f t="shared" si="6"/>
        <v>3915637713</v>
      </c>
      <c r="L12" s="87">
        <f t="shared" si="6"/>
        <v>3915637713</v>
      </c>
      <c r="M12" s="87">
        <f t="shared" si="6"/>
        <v>3915637713</v>
      </c>
      <c r="N12" s="68">
        <f t="shared" si="1"/>
        <v>0.2397866872516905</v>
      </c>
      <c r="O12" s="85">
        <f t="shared" si="3"/>
        <v>0.2397866872516905</v>
      </c>
    </row>
    <row r="13" spans="1:15" x14ac:dyDescent="0.25">
      <c r="A13" s="88" t="s">
        <v>27</v>
      </c>
      <c r="B13" s="89" t="s">
        <v>28</v>
      </c>
      <c r="C13" s="90">
        <v>12422135022</v>
      </c>
      <c r="D13" s="90">
        <v>0</v>
      </c>
      <c r="E13" s="90">
        <v>0</v>
      </c>
      <c r="F13" s="90">
        <f>+C13+D13-E13</f>
        <v>12422135022</v>
      </c>
      <c r="G13" s="90">
        <v>0</v>
      </c>
      <c r="H13" s="90">
        <v>12422135022</v>
      </c>
      <c r="I13" s="90">
        <f>+F13-H13</f>
        <v>0</v>
      </c>
      <c r="J13" s="90">
        <v>3421213592</v>
      </c>
      <c r="K13" s="90">
        <v>3421213592</v>
      </c>
      <c r="L13" s="90">
        <v>3421213592</v>
      </c>
      <c r="M13" s="90">
        <v>3421213592</v>
      </c>
      <c r="N13" s="68">
        <f t="shared" si="1"/>
        <v>0.27541268758880183</v>
      </c>
      <c r="O13" s="85">
        <f>+K13/F13</f>
        <v>0.27541268758880183</v>
      </c>
    </row>
    <row r="14" spans="1:15" x14ac:dyDescent="0.25">
      <c r="A14" s="88" t="s">
        <v>29</v>
      </c>
      <c r="B14" s="89" t="s">
        <v>30</v>
      </c>
      <c r="C14" s="90">
        <v>732062860</v>
      </c>
      <c r="D14" s="90">
        <v>0</v>
      </c>
      <c r="E14" s="90">
        <v>0</v>
      </c>
      <c r="F14" s="90">
        <f t="shared" ref="F14:F20" si="7">+C14+D14-E14</f>
        <v>732062860</v>
      </c>
      <c r="G14" s="90">
        <v>0</v>
      </c>
      <c r="H14" s="90">
        <v>732062860</v>
      </c>
      <c r="I14" s="90">
        <f t="shared" ref="I14:I20" si="8">+F14-H14</f>
        <v>0</v>
      </c>
      <c r="J14" s="90">
        <v>201835185</v>
      </c>
      <c r="K14" s="90">
        <v>201835185</v>
      </c>
      <c r="L14" s="90">
        <v>201835185</v>
      </c>
      <c r="M14" s="90">
        <v>201835185</v>
      </c>
      <c r="N14" s="68">
        <f t="shared" si="1"/>
        <v>0.27570745086016246</v>
      </c>
      <c r="O14" s="85">
        <f t="shared" si="3"/>
        <v>0.27570745086016246</v>
      </c>
    </row>
    <row r="15" spans="1:15" x14ac:dyDescent="0.25">
      <c r="A15" s="88" t="s">
        <v>31</v>
      </c>
      <c r="B15" s="89" t="s">
        <v>32</v>
      </c>
      <c r="C15" s="90">
        <v>21963224</v>
      </c>
      <c r="D15" s="90">
        <v>0</v>
      </c>
      <c r="E15" s="90">
        <v>0</v>
      </c>
      <c r="F15" s="90">
        <f t="shared" si="7"/>
        <v>21963224</v>
      </c>
      <c r="G15" s="90">
        <v>0</v>
      </c>
      <c r="H15" s="90">
        <v>21963224</v>
      </c>
      <c r="I15" s="90">
        <f t="shared" si="8"/>
        <v>0</v>
      </c>
      <c r="J15" s="90">
        <v>6228587</v>
      </c>
      <c r="K15" s="90">
        <v>6228587</v>
      </c>
      <c r="L15" s="90">
        <v>6228587</v>
      </c>
      <c r="M15" s="90">
        <v>6228587</v>
      </c>
      <c r="N15" s="68">
        <f t="shared" si="1"/>
        <v>0.28359165302871747</v>
      </c>
      <c r="O15" s="85">
        <f t="shared" si="3"/>
        <v>0.28359165302871747</v>
      </c>
    </row>
    <row r="16" spans="1:15" x14ac:dyDescent="0.25">
      <c r="A16" s="88" t="s">
        <v>33</v>
      </c>
      <c r="B16" s="89" t="s">
        <v>34</v>
      </c>
      <c r="C16" s="90">
        <v>634664758</v>
      </c>
      <c r="D16" s="90">
        <v>0</v>
      </c>
      <c r="E16" s="90">
        <v>0</v>
      </c>
      <c r="F16" s="90">
        <f t="shared" si="7"/>
        <v>634664758</v>
      </c>
      <c r="G16" s="90">
        <v>0</v>
      </c>
      <c r="H16" s="90">
        <v>634664758</v>
      </c>
      <c r="I16" s="90">
        <f t="shared" si="8"/>
        <v>0</v>
      </c>
      <c r="J16" s="90">
        <v>14133050</v>
      </c>
      <c r="K16" s="90">
        <v>14133050</v>
      </c>
      <c r="L16" s="90">
        <v>14133050</v>
      </c>
      <c r="M16" s="90">
        <v>14133050</v>
      </c>
      <c r="N16" s="68">
        <f t="shared" si="1"/>
        <v>2.2268528103777271E-2</v>
      </c>
      <c r="O16" s="85">
        <f t="shared" si="3"/>
        <v>2.2268528103777271E-2</v>
      </c>
    </row>
    <row r="17" spans="1:15" x14ac:dyDescent="0.25">
      <c r="A17" s="88" t="s">
        <v>35</v>
      </c>
      <c r="B17" s="89" t="s">
        <v>36</v>
      </c>
      <c r="C17" s="90">
        <v>423760126</v>
      </c>
      <c r="D17" s="90">
        <v>0</v>
      </c>
      <c r="E17" s="90">
        <v>0</v>
      </c>
      <c r="F17" s="90">
        <f t="shared" si="7"/>
        <v>423760126</v>
      </c>
      <c r="G17" s="90">
        <v>0</v>
      </c>
      <c r="H17" s="90">
        <v>423760126</v>
      </c>
      <c r="I17" s="90">
        <f t="shared" si="8"/>
        <v>0</v>
      </c>
      <c r="J17" s="90">
        <v>155645689</v>
      </c>
      <c r="K17" s="90">
        <v>155645689</v>
      </c>
      <c r="L17" s="90">
        <v>155645689</v>
      </c>
      <c r="M17" s="90">
        <v>155645689</v>
      </c>
      <c r="N17" s="68">
        <f t="shared" si="1"/>
        <v>0.36729668378473157</v>
      </c>
      <c r="O17" s="85">
        <f t="shared" si="3"/>
        <v>0.36729668378473157</v>
      </c>
    </row>
    <row r="18" spans="1:15" ht="25.5" x14ac:dyDescent="0.25">
      <c r="A18" s="88" t="s">
        <v>37</v>
      </c>
      <c r="B18" s="89" t="s">
        <v>38</v>
      </c>
      <c r="C18" s="90">
        <v>75349028</v>
      </c>
      <c r="D18" s="90">
        <v>0</v>
      </c>
      <c r="E18" s="90">
        <v>0</v>
      </c>
      <c r="F18" s="90">
        <f t="shared" si="7"/>
        <v>75349028</v>
      </c>
      <c r="G18" s="90">
        <v>0</v>
      </c>
      <c r="H18" s="90">
        <v>75349028</v>
      </c>
      <c r="I18" s="90">
        <f t="shared" si="8"/>
        <v>0</v>
      </c>
      <c r="J18" s="90">
        <v>17794364</v>
      </c>
      <c r="K18" s="90">
        <v>17794364</v>
      </c>
      <c r="L18" s="90">
        <v>17794364</v>
      </c>
      <c r="M18" s="90">
        <v>17794364</v>
      </c>
      <c r="N18" s="68">
        <f t="shared" si="1"/>
        <v>0.23615917115745674</v>
      </c>
      <c r="O18" s="85">
        <f t="shared" si="3"/>
        <v>0.23615917115745674</v>
      </c>
    </row>
    <row r="19" spans="1:15" x14ac:dyDescent="0.25">
      <c r="A19" s="88" t="s">
        <v>39</v>
      </c>
      <c r="B19" s="89" t="s">
        <v>40</v>
      </c>
      <c r="C19" s="90">
        <v>1309052686</v>
      </c>
      <c r="D19" s="90">
        <v>0</v>
      </c>
      <c r="E19" s="90">
        <v>0</v>
      </c>
      <c r="F19" s="90">
        <f t="shared" si="7"/>
        <v>1309052686</v>
      </c>
      <c r="G19" s="90">
        <v>0</v>
      </c>
      <c r="H19" s="90">
        <v>1309052686</v>
      </c>
      <c r="I19" s="90">
        <f t="shared" si="8"/>
        <v>0</v>
      </c>
      <c r="J19" s="90">
        <v>5114317</v>
      </c>
      <c r="K19" s="90">
        <v>5114317</v>
      </c>
      <c r="L19" s="90">
        <v>5114317</v>
      </c>
      <c r="M19" s="90">
        <v>5114317</v>
      </c>
      <c r="N19" s="68">
        <f t="shared" si="1"/>
        <v>3.9068840045143917E-3</v>
      </c>
      <c r="O19" s="85">
        <f t="shared" si="3"/>
        <v>3.9068840045143917E-3</v>
      </c>
    </row>
    <row r="20" spans="1:15" x14ac:dyDescent="0.25">
      <c r="A20" s="88" t="s">
        <v>41</v>
      </c>
      <c r="B20" s="89" t="s">
        <v>42</v>
      </c>
      <c r="C20" s="90">
        <v>710683296</v>
      </c>
      <c r="D20" s="90">
        <v>0</v>
      </c>
      <c r="E20" s="90">
        <v>0</v>
      </c>
      <c r="F20" s="90">
        <f t="shared" si="7"/>
        <v>710683296</v>
      </c>
      <c r="G20" s="90">
        <v>0</v>
      </c>
      <c r="H20" s="90">
        <v>710683296</v>
      </c>
      <c r="I20" s="90">
        <f t="shared" si="8"/>
        <v>0</v>
      </c>
      <c r="J20" s="90">
        <v>93672929</v>
      </c>
      <c r="K20" s="90">
        <v>93672929</v>
      </c>
      <c r="L20" s="90">
        <v>93672929</v>
      </c>
      <c r="M20" s="90">
        <v>93672929</v>
      </c>
      <c r="N20" s="68">
        <f t="shared" si="1"/>
        <v>0.13180685338635004</v>
      </c>
      <c r="O20" s="85">
        <f t="shared" si="3"/>
        <v>0.13180685338635004</v>
      </c>
    </row>
    <row r="21" spans="1:15" x14ac:dyDescent="0.25">
      <c r="A21" s="91" t="s">
        <v>43</v>
      </c>
      <c r="B21" s="39" t="s">
        <v>44</v>
      </c>
      <c r="C21" s="92">
        <f>SUM(C22:C30)</f>
        <v>5887913000</v>
      </c>
      <c r="D21" s="92">
        <f t="shared" ref="D21:M21" si="9">SUM(D22:D30)</f>
        <v>0</v>
      </c>
      <c r="E21" s="92">
        <f t="shared" si="9"/>
        <v>0</v>
      </c>
      <c r="F21" s="92">
        <f t="shared" si="9"/>
        <v>5887913000</v>
      </c>
      <c r="G21" s="92">
        <f t="shared" si="9"/>
        <v>0</v>
      </c>
      <c r="H21" s="92">
        <f t="shared" si="9"/>
        <v>5887913000</v>
      </c>
      <c r="I21" s="92">
        <f t="shared" si="9"/>
        <v>0</v>
      </c>
      <c r="J21" s="92">
        <f t="shared" si="9"/>
        <v>1555257528</v>
      </c>
      <c r="K21" s="92">
        <f t="shared" si="9"/>
        <v>1555257528</v>
      </c>
      <c r="L21" s="92">
        <f t="shared" si="9"/>
        <v>1555257528</v>
      </c>
      <c r="M21" s="92">
        <f t="shared" si="9"/>
        <v>1555257528</v>
      </c>
      <c r="N21" s="93">
        <f t="shared" si="1"/>
        <v>0.26414410810757566</v>
      </c>
      <c r="O21" s="94">
        <f t="shared" si="3"/>
        <v>0.26414410810757566</v>
      </c>
    </row>
    <row r="22" spans="1:15" ht="25.5" x14ac:dyDescent="0.25">
      <c r="A22" s="88" t="s">
        <v>45</v>
      </c>
      <c r="B22" s="89" t="s">
        <v>46</v>
      </c>
      <c r="C22" s="90">
        <v>1783978358</v>
      </c>
      <c r="D22" s="90">
        <v>0</v>
      </c>
      <c r="E22" s="90">
        <v>0</v>
      </c>
      <c r="F22" s="90">
        <f>+C22+D22-E22</f>
        <v>1783978358</v>
      </c>
      <c r="G22" s="90">
        <v>0</v>
      </c>
      <c r="H22" s="65">
        <v>1783978358</v>
      </c>
      <c r="I22" s="90">
        <f t="shared" ref="I22:I36" si="10">+F22-H22</f>
        <v>0</v>
      </c>
      <c r="J22" s="90">
        <v>490839500</v>
      </c>
      <c r="K22" s="90">
        <v>490839500</v>
      </c>
      <c r="L22" s="90">
        <v>490839500</v>
      </c>
      <c r="M22" s="90">
        <v>490839500</v>
      </c>
      <c r="N22" s="68">
        <f t="shared" si="1"/>
        <v>0.27513758661863769</v>
      </c>
      <c r="O22" s="85">
        <f t="shared" si="3"/>
        <v>0.27513758661863769</v>
      </c>
    </row>
    <row r="23" spans="1:15" x14ac:dyDescent="0.25">
      <c r="A23" s="88" t="s">
        <v>47</v>
      </c>
      <c r="B23" s="89" t="s">
        <v>48</v>
      </c>
      <c r="C23" s="90">
        <v>1268913749</v>
      </c>
      <c r="D23" s="90">
        <v>0</v>
      </c>
      <c r="E23" s="90">
        <v>0</v>
      </c>
      <c r="F23" s="90">
        <f t="shared" ref="F23:F30" si="11">+C23+D23-E23</f>
        <v>1268913749</v>
      </c>
      <c r="G23" s="90">
        <v>0</v>
      </c>
      <c r="H23" s="65">
        <v>1268913749</v>
      </c>
      <c r="I23" s="90">
        <f t="shared" si="10"/>
        <v>0</v>
      </c>
      <c r="J23" s="90">
        <v>347962000</v>
      </c>
      <c r="K23" s="90">
        <v>347962000</v>
      </c>
      <c r="L23" s="90">
        <v>347962000</v>
      </c>
      <c r="M23" s="90">
        <v>347962000</v>
      </c>
      <c r="N23" s="68">
        <f t="shared" si="1"/>
        <v>0.27422037177406294</v>
      </c>
      <c r="O23" s="85">
        <f t="shared" si="3"/>
        <v>0.27422037177406294</v>
      </c>
    </row>
    <row r="24" spans="1:15" x14ac:dyDescent="0.25">
      <c r="A24" s="88" t="s">
        <v>49</v>
      </c>
      <c r="B24" s="89" t="s">
        <v>50</v>
      </c>
      <c r="C24" s="90">
        <v>1438369991</v>
      </c>
      <c r="D24" s="90">
        <v>0</v>
      </c>
      <c r="E24" s="90">
        <v>0</v>
      </c>
      <c r="F24" s="90">
        <f t="shared" si="11"/>
        <v>1438369991</v>
      </c>
      <c r="G24" s="90">
        <v>0</v>
      </c>
      <c r="H24" s="65">
        <v>1438369991</v>
      </c>
      <c r="I24" s="90">
        <f t="shared" si="10"/>
        <v>0</v>
      </c>
      <c r="J24" s="90">
        <v>331347028</v>
      </c>
      <c r="K24" s="90">
        <v>331347028</v>
      </c>
      <c r="L24" s="90">
        <v>331347028</v>
      </c>
      <c r="M24" s="90">
        <v>331347028</v>
      </c>
      <c r="N24" s="68">
        <f t="shared" si="1"/>
        <v>0.23036286217959617</v>
      </c>
      <c r="O24" s="85">
        <f t="shared" si="3"/>
        <v>0.23036286217959617</v>
      </c>
    </row>
    <row r="25" spans="1:15" ht="25.5" x14ac:dyDescent="0.25">
      <c r="A25" s="88" t="s">
        <v>51</v>
      </c>
      <c r="B25" s="89" t="s">
        <v>52</v>
      </c>
      <c r="C25" s="90">
        <v>585984556</v>
      </c>
      <c r="D25" s="90">
        <v>0</v>
      </c>
      <c r="E25" s="90">
        <v>0</v>
      </c>
      <c r="F25" s="90">
        <f t="shared" si="11"/>
        <v>585984556</v>
      </c>
      <c r="G25" s="90">
        <v>0</v>
      </c>
      <c r="H25" s="65">
        <v>585984556</v>
      </c>
      <c r="I25" s="90">
        <f t="shared" si="10"/>
        <v>0</v>
      </c>
      <c r="J25" s="90">
        <v>161457100</v>
      </c>
      <c r="K25" s="90">
        <v>161457100</v>
      </c>
      <c r="L25" s="90">
        <v>161457100</v>
      </c>
      <c r="M25" s="90">
        <v>161457100</v>
      </c>
      <c r="N25" s="68">
        <f t="shared" si="1"/>
        <v>0.27553132304736033</v>
      </c>
      <c r="O25" s="85">
        <f t="shared" si="3"/>
        <v>0.27553132304736033</v>
      </c>
    </row>
    <row r="26" spans="1:15" ht="25.5" x14ac:dyDescent="0.25">
      <c r="A26" s="88" t="s">
        <v>53</v>
      </c>
      <c r="B26" s="89" t="s">
        <v>54</v>
      </c>
      <c r="C26" s="90">
        <v>77926468</v>
      </c>
      <c r="D26" s="90">
        <v>0</v>
      </c>
      <c r="E26" s="90">
        <v>0</v>
      </c>
      <c r="F26" s="90">
        <f t="shared" si="11"/>
        <v>77926468</v>
      </c>
      <c r="G26" s="90">
        <v>0</v>
      </c>
      <c r="H26" s="65">
        <v>77926468</v>
      </c>
      <c r="I26" s="90">
        <f t="shared" si="10"/>
        <v>0</v>
      </c>
      <c r="J26" s="90">
        <v>21450800</v>
      </c>
      <c r="K26" s="90">
        <v>21450800</v>
      </c>
      <c r="L26" s="90">
        <v>21450800</v>
      </c>
      <c r="M26" s="90">
        <v>21450800</v>
      </c>
      <c r="N26" s="68">
        <f t="shared" si="1"/>
        <v>0.27526975815200555</v>
      </c>
      <c r="O26" s="85">
        <f t="shared" si="3"/>
        <v>0.27526975815200555</v>
      </c>
    </row>
    <row r="27" spans="1:15" x14ac:dyDescent="0.25">
      <c r="A27" s="88" t="s">
        <v>55</v>
      </c>
      <c r="B27" s="89" t="s">
        <v>56</v>
      </c>
      <c r="C27" s="90">
        <v>439514235</v>
      </c>
      <c r="D27" s="90">
        <v>0</v>
      </c>
      <c r="E27" s="90">
        <v>0</v>
      </c>
      <c r="F27" s="90">
        <f t="shared" si="11"/>
        <v>439514235</v>
      </c>
      <c r="G27" s="90">
        <v>0</v>
      </c>
      <c r="H27" s="65">
        <v>439514235</v>
      </c>
      <c r="I27" s="90">
        <f t="shared" si="10"/>
        <v>0</v>
      </c>
      <c r="J27" s="90">
        <v>121257500</v>
      </c>
      <c r="K27" s="90">
        <v>121257500</v>
      </c>
      <c r="L27" s="90">
        <v>121257500</v>
      </c>
      <c r="M27" s="90">
        <v>121257500</v>
      </c>
      <c r="N27" s="68">
        <f t="shared" si="1"/>
        <v>0.27588981276112706</v>
      </c>
      <c r="O27" s="85">
        <f t="shared" si="3"/>
        <v>0.27588981276112706</v>
      </c>
    </row>
    <row r="28" spans="1:15" x14ac:dyDescent="0.25">
      <c r="A28" s="88" t="s">
        <v>57</v>
      </c>
      <c r="B28" s="89" t="s">
        <v>58</v>
      </c>
      <c r="C28" s="90">
        <v>73339709</v>
      </c>
      <c r="D28" s="90">
        <v>0</v>
      </c>
      <c r="E28" s="90">
        <v>0</v>
      </c>
      <c r="F28" s="90">
        <f t="shared" si="11"/>
        <v>73339709</v>
      </c>
      <c r="G28" s="90">
        <v>0</v>
      </c>
      <c r="H28" s="65">
        <v>73339709</v>
      </c>
      <c r="I28" s="90">
        <f t="shared" si="10"/>
        <v>0</v>
      </c>
      <c r="J28" s="90">
        <v>20235200</v>
      </c>
      <c r="K28" s="90">
        <v>20235200</v>
      </c>
      <c r="L28" s="90">
        <v>20235200</v>
      </c>
      <c r="M28" s="90">
        <v>20235200</v>
      </c>
      <c r="N28" s="68">
        <f t="shared" si="1"/>
        <v>0.27591055753984517</v>
      </c>
      <c r="O28" s="85">
        <f t="shared" si="3"/>
        <v>0.27591055753984517</v>
      </c>
    </row>
    <row r="29" spans="1:15" x14ac:dyDescent="0.25">
      <c r="A29" s="88" t="s">
        <v>59</v>
      </c>
      <c r="B29" s="89" t="s">
        <v>60</v>
      </c>
      <c r="C29" s="90">
        <v>73339709</v>
      </c>
      <c r="D29" s="90">
        <v>0</v>
      </c>
      <c r="E29" s="90">
        <v>0</v>
      </c>
      <c r="F29" s="90">
        <f t="shared" si="11"/>
        <v>73339709</v>
      </c>
      <c r="G29" s="90">
        <v>0</v>
      </c>
      <c r="H29" s="65">
        <v>73339709</v>
      </c>
      <c r="I29" s="90">
        <f t="shared" si="10"/>
        <v>0</v>
      </c>
      <c r="J29" s="90">
        <v>20235200</v>
      </c>
      <c r="K29" s="90">
        <v>20235200</v>
      </c>
      <c r="L29" s="90">
        <v>20235200</v>
      </c>
      <c r="M29" s="90">
        <v>20235200</v>
      </c>
      <c r="N29" s="68">
        <f t="shared" si="1"/>
        <v>0.27591055753984517</v>
      </c>
      <c r="O29" s="85">
        <f t="shared" si="3"/>
        <v>0.27591055753984517</v>
      </c>
    </row>
    <row r="30" spans="1:15" ht="25.5" x14ac:dyDescent="0.25">
      <c r="A30" s="88" t="s">
        <v>61</v>
      </c>
      <c r="B30" s="89" t="s">
        <v>62</v>
      </c>
      <c r="C30" s="90">
        <v>146546225</v>
      </c>
      <c r="D30" s="90">
        <v>0</v>
      </c>
      <c r="E30" s="90">
        <v>0</v>
      </c>
      <c r="F30" s="90">
        <f t="shared" si="11"/>
        <v>146546225</v>
      </c>
      <c r="G30" s="90">
        <v>0</v>
      </c>
      <c r="H30" s="65">
        <v>146546225</v>
      </c>
      <c r="I30" s="90">
        <f t="shared" si="10"/>
        <v>0</v>
      </c>
      <c r="J30" s="90">
        <v>40473200</v>
      </c>
      <c r="K30" s="90">
        <v>40473200</v>
      </c>
      <c r="L30" s="90">
        <v>40473200</v>
      </c>
      <c r="M30" s="90">
        <v>40473200</v>
      </c>
      <c r="N30" s="68">
        <f t="shared" si="1"/>
        <v>0.27618043385286795</v>
      </c>
      <c r="O30" s="85">
        <f t="shared" si="3"/>
        <v>0.27618043385286795</v>
      </c>
    </row>
    <row r="31" spans="1:15" ht="25.5" x14ac:dyDescent="0.25">
      <c r="A31" s="86" t="s">
        <v>63</v>
      </c>
      <c r="B31" s="4" t="s">
        <v>64</v>
      </c>
      <c r="C31" s="92">
        <f>SUM(C32:C36)</f>
        <v>1028567000</v>
      </c>
      <c r="D31" s="92">
        <f t="shared" ref="D31:M31" si="12">SUM(D32:D36)</f>
        <v>0</v>
      </c>
      <c r="E31" s="92">
        <f t="shared" si="12"/>
        <v>0</v>
      </c>
      <c r="F31" s="92">
        <f t="shared" si="12"/>
        <v>1028567000</v>
      </c>
      <c r="G31" s="92">
        <f t="shared" si="12"/>
        <v>0</v>
      </c>
      <c r="H31" s="92">
        <f t="shared" si="12"/>
        <v>1028567000</v>
      </c>
      <c r="I31" s="92">
        <f t="shared" si="12"/>
        <v>0</v>
      </c>
      <c r="J31" s="92">
        <f t="shared" si="12"/>
        <v>268203992</v>
      </c>
      <c r="K31" s="92">
        <f t="shared" si="12"/>
        <v>268107880</v>
      </c>
      <c r="L31" s="92">
        <f t="shared" si="12"/>
        <v>268107880</v>
      </c>
      <c r="M31" s="92">
        <f t="shared" si="12"/>
        <v>268107880</v>
      </c>
      <c r="N31" s="93">
        <f t="shared" si="1"/>
        <v>0.26075500380626637</v>
      </c>
      <c r="O31" s="94">
        <f t="shared" si="3"/>
        <v>0.26066156118172173</v>
      </c>
    </row>
    <row r="32" spans="1:15" x14ac:dyDescent="0.25">
      <c r="A32" s="88" t="s">
        <v>65</v>
      </c>
      <c r="B32" s="89" t="s">
        <v>66</v>
      </c>
      <c r="C32" s="90">
        <v>80000000</v>
      </c>
      <c r="D32" s="90">
        <v>0</v>
      </c>
      <c r="E32" s="90">
        <v>0</v>
      </c>
      <c r="F32" s="90">
        <f t="shared" ref="F32:F37" si="13">+C32+D32-E32</f>
        <v>80000000</v>
      </c>
      <c r="G32" s="90">
        <v>0</v>
      </c>
      <c r="H32" s="90">
        <v>80000000</v>
      </c>
      <c r="I32" s="90">
        <f t="shared" si="10"/>
        <v>0</v>
      </c>
      <c r="J32" s="90">
        <v>70617821</v>
      </c>
      <c r="K32" s="90">
        <v>70521709</v>
      </c>
      <c r="L32" s="90">
        <v>70521709</v>
      </c>
      <c r="M32" s="90">
        <v>70521709</v>
      </c>
      <c r="N32" s="68">
        <f t="shared" si="1"/>
        <v>0.88272276250000004</v>
      </c>
      <c r="O32" s="85">
        <f t="shared" si="3"/>
        <v>0.88152136250000002</v>
      </c>
    </row>
    <row r="33" spans="1:15" x14ac:dyDescent="0.25">
      <c r="A33" s="88" t="s">
        <v>67</v>
      </c>
      <c r="B33" s="89" t="s">
        <v>68</v>
      </c>
      <c r="C33" s="90">
        <v>441909836</v>
      </c>
      <c r="D33" s="90">
        <v>0</v>
      </c>
      <c r="E33" s="90">
        <v>0</v>
      </c>
      <c r="F33" s="90">
        <f t="shared" si="13"/>
        <v>441909836</v>
      </c>
      <c r="G33" s="90">
        <v>0</v>
      </c>
      <c r="H33" s="90">
        <v>441909836</v>
      </c>
      <c r="I33" s="90">
        <f t="shared" si="10"/>
        <v>0</v>
      </c>
      <c r="J33" s="90">
        <v>63978117</v>
      </c>
      <c r="K33" s="90">
        <v>63978117</v>
      </c>
      <c r="L33" s="90">
        <v>63978117</v>
      </c>
      <c r="M33" s="90">
        <v>63978117</v>
      </c>
      <c r="N33" s="68">
        <f t="shared" si="1"/>
        <v>0.14477640411697015</v>
      </c>
      <c r="O33" s="85">
        <f t="shared" si="3"/>
        <v>0.14477640411697015</v>
      </c>
    </row>
    <row r="34" spans="1:15" x14ac:dyDescent="0.25">
      <c r="A34" s="88" t="s">
        <v>69</v>
      </c>
      <c r="B34" s="89" t="s">
        <v>70</v>
      </c>
      <c r="C34" s="90">
        <v>25000000</v>
      </c>
      <c r="D34" s="90">
        <v>0</v>
      </c>
      <c r="E34" s="90">
        <v>0</v>
      </c>
      <c r="F34" s="90">
        <f t="shared" si="13"/>
        <v>25000000</v>
      </c>
      <c r="G34" s="90">
        <v>0</v>
      </c>
      <c r="H34" s="90">
        <v>25000000</v>
      </c>
      <c r="I34" s="90">
        <f t="shared" si="10"/>
        <v>0</v>
      </c>
      <c r="J34" s="90">
        <v>10825781</v>
      </c>
      <c r="K34" s="90">
        <v>10825781</v>
      </c>
      <c r="L34" s="90">
        <v>10825781</v>
      </c>
      <c r="M34" s="90">
        <v>10825781</v>
      </c>
      <c r="N34" s="68">
        <f t="shared" si="1"/>
        <v>0.43303123999999998</v>
      </c>
      <c r="O34" s="85">
        <f t="shared" si="3"/>
        <v>0.43303123999999998</v>
      </c>
    </row>
    <row r="35" spans="1:15" x14ac:dyDescent="0.25">
      <c r="A35" s="88" t="s">
        <v>71</v>
      </c>
      <c r="B35" s="89" t="s">
        <v>72</v>
      </c>
      <c r="C35" s="90">
        <v>349198488</v>
      </c>
      <c r="D35" s="90">
        <v>0</v>
      </c>
      <c r="E35" s="90">
        <v>0</v>
      </c>
      <c r="F35" s="90">
        <f t="shared" si="13"/>
        <v>349198488</v>
      </c>
      <c r="G35" s="90">
        <v>0</v>
      </c>
      <c r="H35" s="90">
        <v>349198488</v>
      </c>
      <c r="I35" s="90">
        <f t="shared" si="10"/>
        <v>0</v>
      </c>
      <c r="J35" s="90">
        <v>81903573</v>
      </c>
      <c r="K35" s="90">
        <v>81903573</v>
      </c>
      <c r="L35" s="90">
        <v>81903573</v>
      </c>
      <c r="M35" s="90">
        <v>81903573</v>
      </c>
      <c r="N35" s="68">
        <f t="shared" si="1"/>
        <v>0.23454732999874844</v>
      </c>
      <c r="O35" s="85">
        <f t="shared" si="3"/>
        <v>0.23454732999874844</v>
      </c>
    </row>
    <row r="36" spans="1:15" x14ac:dyDescent="0.25">
      <c r="A36" s="88" t="s">
        <v>73</v>
      </c>
      <c r="B36" s="89" t="s">
        <v>74</v>
      </c>
      <c r="C36" s="90">
        <v>132458676</v>
      </c>
      <c r="D36" s="90">
        <v>0</v>
      </c>
      <c r="E36" s="90">
        <v>0</v>
      </c>
      <c r="F36" s="90">
        <f t="shared" si="13"/>
        <v>132458676</v>
      </c>
      <c r="G36" s="90">
        <v>0</v>
      </c>
      <c r="H36" s="90">
        <v>132458676</v>
      </c>
      <c r="I36" s="90">
        <f t="shared" si="10"/>
        <v>0</v>
      </c>
      <c r="J36" s="90">
        <v>40878700</v>
      </c>
      <c r="K36" s="90">
        <v>40878700</v>
      </c>
      <c r="L36" s="90">
        <v>40878700</v>
      </c>
      <c r="M36" s="90">
        <v>40878700</v>
      </c>
      <c r="N36" s="68">
        <f t="shared" si="1"/>
        <v>0.30861474109857479</v>
      </c>
      <c r="O36" s="85">
        <f t="shared" si="3"/>
        <v>0.30861474109857479</v>
      </c>
    </row>
    <row r="37" spans="1:15" ht="26.25" thickBot="1" x14ac:dyDescent="0.3">
      <c r="A37" s="96" t="s">
        <v>75</v>
      </c>
      <c r="B37" s="6" t="s">
        <v>76</v>
      </c>
      <c r="C37" s="97">
        <v>1234371000</v>
      </c>
      <c r="D37" s="98"/>
      <c r="E37" s="98"/>
      <c r="F37" s="90">
        <f t="shared" si="13"/>
        <v>1234371000</v>
      </c>
      <c r="G37" s="98">
        <v>1234371000</v>
      </c>
      <c r="H37" s="99">
        <v>0</v>
      </c>
      <c r="I37" s="90">
        <v>0</v>
      </c>
      <c r="J37" s="98">
        <v>0</v>
      </c>
      <c r="K37" s="98">
        <v>0</v>
      </c>
      <c r="L37" s="98">
        <v>0</v>
      </c>
      <c r="M37" s="98">
        <v>0</v>
      </c>
      <c r="N37" s="68">
        <f t="shared" si="1"/>
        <v>0</v>
      </c>
      <c r="O37" s="68">
        <f>+K37/G37</f>
        <v>0</v>
      </c>
    </row>
    <row r="38" spans="1:15" ht="16.5" thickTop="1" thickBot="1" x14ac:dyDescent="0.3">
      <c r="A38" s="118" t="s">
        <v>77</v>
      </c>
      <c r="B38" s="119"/>
      <c r="C38" s="100">
        <f t="shared" ref="C38:M38" si="14">+C39+C50</f>
        <v>16015709000</v>
      </c>
      <c r="D38" s="100">
        <f t="shared" si="14"/>
        <v>1022275000</v>
      </c>
      <c r="E38" s="100">
        <f t="shared" si="14"/>
        <v>1022275000</v>
      </c>
      <c r="F38" s="100">
        <f t="shared" si="14"/>
        <v>16015709000</v>
      </c>
      <c r="G38" s="100">
        <f t="shared" si="14"/>
        <v>0</v>
      </c>
      <c r="H38" s="100">
        <f t="shared" si="14"/>
        <v>14883424775.290001</v>
      </c>
      <c r="I38" s="100">
        <f t="shared" si="14"/>
        <v>1132284224.71</v>
      </c>
      <c r="J38" s="100">
        <f t="shared" si="14"/>
        <v>11652230153.050001</v>
      </c>
      <c r="K38" s="100">
        <f t="shared" si="14"/>
        <v>2519761267.3000002</v>
      </c>
      <c r="L38" s="100">
        <f t="shared" si="14"/>
        <v>2519761267.3000002</v>
      </c>
      <c r="M38" s="100">
        <f t="shared" si="14"/>
        <v>2519761267.3000002</v>
      </c>
      <c r="N38" s="101">
        <f t="shared" si="1"/>
        <v>0.7275500668156496</v>
      </c>
      <c r="O38" s="102">
        <f t="shared" si="3"/>
        <v>0.15733061004667356</v>
      </c>
    </row>
    <row r="39" spans="1:15" ht="15.75" thickTop="1" x14ac:dyDescent="0.25">
      <c r="A39" s="83" t="s">
        <v>78</v>
      </c>
      <c r="B39" s="7" t="s">
        <v>79</v>
      </c>
      <c r="C39" s="103">
        <f>+C40</f>
        <v>649249000</v>
      </c>
      <c r="D39" s="103">
        <f t="shared" ref="D39:M39" si="15">+D40</f>
        <v>63565000</v>
      </c>
      <c r="E39" s="103">
        <f t="shared" si="15"/>
        <v>198569000</v>
      </c>
      <c r="F39" s="103">
        <f t="shared" si="15"/>
        <v>514245000</v>
      </c>
      <c r="G39" s="103">
        <f t="shared" si="15"/>
        <v>0</v>
      </c>
      <c r="H39" s="103">
        <f t="shared" si="15"/>
        <v>351131471</v>
      </c>
      <c r="I39" s="103">
        <f t="shared" si="15"/>
        <v>163113529</v>
      </c>
      <c r="J39" s="103">
        <f t="shared" si="15"/>
        <v>81131471</v>
      </c>
      <c r="K39" s="103">
        <f t="shared" si="15"/>
        <v>10644384.289999999</v>
      </c>
      <c r="L39" s="103">
        <f t="shared" si="15"/>
        <v>10644384.289999999</v>
      </c>
      <c r="M39" s="103">
        <f t="shared" si="15"/>
        <v>10644384.289999999</v>
      </c>
      <c r="N39" s="93">
        <f t="shared" si="1"/>
        <v>0.15776812803235812</v>
      </c>
      <c r="O39" s="94">
        <f t="shared" si="3"/>
        <v>2.0699052572217522E-2</v>
      </c>
    </row>
    <row r="40" spans="1:15" x14ac:dyDescent="0.25">
      <c r="A40" s="83" t="s">
        <v>80</v>
      </c>
      <c r="B40" s="7" t="s">
        <v>81</v>
      </c>
      <c r="C40" s="92">
        <f>SUM(C41:C49)</f>
        <v>649249000</v>
      </c>
      <c r="D40" s="92">
        <f>SUM(D41:D49)</f>
        <v>63565000</v>
      </c>
      <c r="E40" s="92">
        <f>SUM(E41:E49)</f>
        <v>198569000</v>
      </c>
      <c r="F40" s="92">
        <f>SUM(F41:F49)</f>
        <v>514245000</v>
      </c>
      <c r="G40" s="92">
        <f>SUM(G42:G49)</f>
        <v>0</v>
      </c>
      <c r="H40" s="92">
        <f>SUM(H42:H49)</f>
        <v>351131471</v>
      </c>
      <c r="I40" s="92">
        <f>SUM(I41:I49)</f>
        <v>163113529</v>
      </c>
      <c r="J40" s="92">
        <f>SUM(J41:J49)</f>
        <v>81131471</v>
      </c>
      <c r="K40" s="92">
        <f>SUM(K41:K49)</f>
        <v>10644384.289999999</v>
      </c>
      <c r="L40" s="92">
        <f>SUM(L41:L49)</f>
        <v>10644384.289999999</v>
      </c>
      <c r="M40" s="92">
        <f>SUM(M41:M49)</f>
        <v>10644384.289999999</v>
      </c>
      <c r="N40" s="93">
        <f t="shared" si="1"/>
        <v>0.15776812803235812</v>
      </c>
      <c r="O40" s="94">
        <f t="shared" si="3"/>
        <v>2.0699052572217522E-2</v>
      </c>
    </row>
    <row r="41" spans="1:15" x14ac:dyDescent="0.25">
      <c r="A41" s="88" t="s">
        <v>190</v>
      </c>
      <c r="B41" s="89" t="s">
        <v>182</v>
      </c>
      <c r="C41" s="90">
        <v>0</v>
      </c>
      <c r="D41" s="90">
        <v>63565000</v>
      </c>
      <c r="E41" s="90">
        <v>0</v>
      </c>
      <c r="F41" s="90">
        <f t="shared" ref="F41:F49" si="16">+C41+D41-E41</f>
        <v>63565000</v>
      </c>
      <c r="G41" s="90"/>
      <c r="H41" s="90">
        <v>0</v>
      </c>
      <c r="I41" s="90">
        <f>+F41-H41</f>
        <v>63565000</v>
      </c>
      <c r="J41" s="90">
        <v>0</v>
      </c>
      <c r="K41" s="90">
        <v>0</v>
      </c>
      <c r="L41" s="90">
        <v>0</v>
      </c>
      <c r="M41" s="90">
        <v>0</v>
      </c>
      <c r="N41" s="68"/>
      <c r="O41" s="85"/>
    </row>
    <row r="42" spans="1:15" x14ac:dyDescent="0.25">
      <c r="A42" s="88" t="s">
        <v>82</v>
      </c>
      <c r="B42" s="89" t="s">
        <v>83</v>
      </c>
      <c r="C42" s="90">
        <v>245000000</v>
      </c>
      <c r="D42" s="90">
        <v>0</v>
      </c>
      <c r="E42" s="90">
        <v>72404000</v>
      </c>
      <c r="F42" s="90">
        <f t="shared" si="16"/>
        <v>172596000</v>
      </c>
      <c r="G42" s="90">
        <v>0</v>
      </c>
      <c r="H42" s="90">
        <v>80000000</v>
      </c>
      <c r="I42" s="90">
        <f t="shared" ref="I42:I49" si="17">+F42-H42</f>
        <v>92596000</v>
      </c>
      <c r="J42" s="90">
        <v>0</v>
      </c>
      <c r="K42" s="90">
        <v>0</v>
      </c>
      <c r="L42" s="90">
        <v>0</v>
      </c>
      <c r="M42" s="90">
        <v>0</v>
      </c>
      <c r="N42" s="68">
        <f>+J42/F42</f>
        <v>0</v>
      </c>
      <c r="O42" s="85">
        <f t="shared" si="3"/>
        <v>0</v>
      </c>
    </row>
    <row r="43" spans="1:15" ht="38.25" x14ac:dyDescent="0.25">
      <c r="A43" s="88" t="s">
        <v>84</v>
      </c>
      <c r="B43" s="89" t="s">
        <v>85</v>
      </c>
      <c r="C43" s="90">
        <v>5459000</v>
      </c>
      <c r="D43" s="90">
        <v>0</v>
      </c>
      <c r="E43" s="90">
        <v>0</v>
      </c>
      <c r="F43" s="90">
        <f t="shared" si="16"/>
        <v>5459000</v>
      </c>
      <c r="G43" s="90">
        <v>0</v>
      </c>
      <c r="H43" s="90">
        <v>0</v>
      </c>
      <c r="I43" s="90">
        <f t="shared" si="17"/>
        <v>5459000</v>
      </c>
      <c r="J43" s="90">
        <v>0</v>
      </c>
      <c r="K43" s="90">
        <v>0</v>
      </c>
      <c r="L43" s="90">
        <v>0</v>
      </c>
      <c r="M43" s="90">
        <v>0</v>
      </c>
      <c r="N43" s="68">
        <f>+J43/F43</f>
        <v>0</v>
      </c>
      <c r="O43" s="85">
        <f t="shared" si="3"/>
        <v>0</v>
      </c>
    </row>
    <row r="44" spans="1:15" x14ac:dyDescent="0.25">
      <c r="A44" s="88" t="s">
        <v>86</v>
      </c>
      <c r="B44" s="89" t="s">
        <v>87</v>
      </c>
      <c r="C44" s="90">
        <v>37000000</v>
      </c>
      <c r="D44" s="90">
        <v>0</v>
      </c>
      <c r="E44" s="90">
        <v>0</v>
      </c>
      <c r="F44" s="90">
        <f t="shared" si="16"/>
        <v>37000000</v>
      </c>
      <c r="G44" s="90">
        <v>0</v>
      </c>
      <c r="H44" s="90">
        <v>36846602</v>
      </c>
      <c r="I44" s="90">
        <f t="shared" si="17"/>
        <v>153398</v>
      </c>
      <c r="J44" s="90">
        <v>36846602</v>
      </c>
      <c r="K44" s="90">
        <v>0</v>
      </c>
      <c r="L44" s="90">
        <v>0</v>
      </c>
      <c r="M44" s="90">
        <v>0</v>
      </c>
      <c r="N44" s="68">
        <f>+J44/F44</f>
        <v>0.99585410810810815</v>
      </c>
      <c r="O44" s="85">
        <f t="shared" si="3"/>
        <v>0</v>
      </c>
    </row>
    <row r="45" spans="1:15" ht="25.5" x14ac:dyDescent="0.25">
      <c r="A45" s="88" t="s">
        <v>88</v>
      </c>
      <c r="B45" s="89" t="s">
        <v>89</v>
      </c>
      <c r="C45" s="90">
        <v>231000000</v>
      </c>
      <c r="D45" s="90">
        <v>0</v>
      </c>
      <c r="E45" s="90">
        <v>40000000</v>
      </c>
      <c r="F45" s="90">
        <f t="shared" si="16"/>
        <v>191000000</v>
      </c>
      <c r="G45" s="90">
        <v>0</v>
      </c>
      <c r="H45" s="90">
        <v>190000000</v>
      </c>
      <c r="I45" s="90">
        <f t="shared" si="17"/>
        <v>1000000</v>
      </c>
      <c r="J45" s="90">
        <v>0</v>
      </c>
      <c r="K45" s="90">
        <v>0</v>
      </c>
      <c r="L45" s="90">
        <v>0</v>
      </c>
      <c r="M45" s="90">
        <v>0</v>
      </c>
      <c r="N45" s="68">
        <f>+J45/F45</f>
        <v>0</v>
      </c>
      <c r="O45" s="85">
        <f t="shared" si="3"/>
        <v>0</v>
      </c>
    </row>
    <row r="46" spans="1:15" ht="38.25" x14ac:dyDescent="0.25">
      <c r="A46" s="88" t="s">
        <v>90</v>
      </c>
      <c r="B46" s="89" t="s">
        <v>91</v>
      </c>
      <c r="C46" s="90">
        <v>44285000</v>
      </c>
      <c r="D46" s="90">
        <v>0</v>
      </c>
      <c r="E46" s="90">
        <v>0</v>
      </c>
      <c r="F46" s="90">
        <f t="shared" si="16"/>
        <v>44285000</v>
      </c>
      <c r="G46" s="90">
        <v>0</v>
      </c>
      <c r="H46" s="90">
        <v>44284869</v>
      </c>
      <c r="I46" s="90">
        <f t="shared" si="17"/>
        <v>131</v>
      </c>
      <c r="J46" s="90">
        <v>44284869</v>
      </c>
      <c r="K46" s="90">
        <v>10644384.289999999</v>
      </c>
      <c r="L46" s="90">
        <v>10644384.289999999</v>
      </c>
      <c r="M46" s="90">
        <v>10644384.289999999</v>
      </c>
      <c r="N46" s="68">
        <f>+J46/F46</f>
        <v>0.99999704188777239</v>
      </c>
      <c r="O46" s="85">
        <f t="shared" si="3"/>
        <v>0.24036094140228068</v>
      </c>
    </row>
    <row r="47" spans="1:15" ht="38.25" x14ac:dyDescent="0.25">
      <c r="A47" s="88" t="s">
        <v>92</v>
      </c>
      <c r="B47" s="89" t="s">
        <v>93</v>
      </c>
      <c r="C47" s="90">
        <v>6165000</v>
      </c>
      <c r="D47" s="90">
        <v>0</v>
      </c>
      <c r="E47" s="90">
        <v>6165000</v>
      </c>
      <c r="F47" s="90">
        <f t="shared" si="16"/>
        <v>0</v>
      </c>
      <c r="G47" s="90">
        <v>0</v>
      </c>
      <c r="H47" s="90">
        <v>0</v>
      </c>
      <c r="I47" s="90">
        <f t="shared" si="17"/>
        <v>0</v>
      </c>
      <c r="J47" s="90">
        <v>0</v>
      </c>
      <c r="K47" s="90">
        <v>0</v>
      </c>
      <c r="L47" s="90">
        <v>0</v>
      </c>
      <c r="M47" s="90">
        <v>0</v>
      </c>
      <c r="N47" s="68"/>
      <c r="O47" s="85"/>
    </row>
    <row r="48" spans="1:15" x14ac:dyDescent="0.25">
      <c r="A48" s="88" t="s">
        <v>183</v>
      </c>
      <c r="B48" s="89" t="s">
        <v>182</v>
      </c>
      <c r="C48" s="90">
        <v>340000</v>
      </c>
      <c r="D48" s="90">
        <v>0</v>
      </c>
      <c r="E48" s="90">
        <v>0</v>
      </c>
      <c r="F48" s="90">
        <f t="shared" si="16"/>
        <v>340000</v>
      </c>
      <c r="G48" s="90"/>
      <c r="H48" s="90">
        <v>0</v>
      </c>
      <c r="I48" s="90">
        <f t="shared" si="17"/>
        <v>340000</v>
      </c>
      <c r="J48" s="90">
        <v>0</v>
      </c>
      <c r="K48" s="90">
        <v>0</v>
      </c>
      <c r="L48" s="90">
        <v>0</v>
      </c>
      <c r="M48" s="90">
        <v>0</v>
      </c>
      <c r="N48" s="68">
        <f>+J48/F48</f>
        <v>0</v>
      </c>
      <c r="O48" s="85">
        <f>+K48/F48</f>
        <v>0</v>
      </c>
    </row>
    <row r="49" spans="1:15" ht="25.5" x14ac:dyDescent="0.25">
      <c r="A49" s="88" t="s">
        <v>94</v>
      </c>
      <c r="B49" s="89" t="s">
        <v>95</v>
      </c>
      <c r="C49" s="90">
        <v>80000000</v>
      </c>
      <c r="D49" s="90">
        <v>0</v>
      </c>
      <c r="E49" s="90">
        <v>80000000</v>
      </c>
      <c r="F49" s="90">
        <f t="shared" si="16"/>
        <v>0</v>
      </c>
      <c r="G49" s="90">
        <v>0</v>
      </c>
      <c r="H49" s="90">
        <v>0</v>
      </c>
      <c r="I49" s="90">
        <f t="shared" si="17"/>
        <v>0</v>
      </c>
      <c r="J49" s="90">
        <v>0</v>
      </c>
      <c r="K49" s="90">
        <v>0</v>
      </c>
      <c r="L49" s="90">
        <v>0</v>
      </c>
      <c r="M49" s="90">
        <v>0</v>
      </c>
      <c r="N49" s="68"/>
      <c r="O49" s="85"/>
    </row>
    <row r="50" spans="1:15" x14ac:dyDescent="0.25">
      <c r="A50" s="104" t="s">
        <v>96</v>
      </c>
      <c r="B50" s="37" t="s">
        <v>97</v>
      </c>
      <c r="C50" s="92">
        <f>+C51</f>
        <v>15366460000</v>
      </c>
      <c r="D50" s="92">
        <f t="shared" ref="D50:M50" si="18">+D51</f>
        <v>958710000</v>
      </c>
      <c r="E50" s="92">
        <f t="shared" si="18"/>
        <v>823706000</v>
      </c>
      <c r="F50" s="92">
        <f t="shared" si="18"/>
        <v>15501464000</v>
      </c>
      <c r="G50" s="92">
        <f t="shared" si="18"/>
        <v>0</v>
      </c>
      <c r="H50" s="92">
        <f t="shared" si="18"/>
        <v>14532293304.290001</v>
      </c>
      <c r="I50" s="92">
        <f t="shared" si="18"/>
        <v>969170695.71000004</v>
      </c>
      <c r="J50" s="92">
        <f t="shared" si="18"/>
        <v>11571098682.050001</v>
      </c>
      <c r="K50" s="92">
        <f t="shared" si="18"/>
        <v>2509116883.0100002</v>
      </c>
      <c r="L50" s="92">
        <f t="shared" si="18"/>
        <v>2509116883.0100002</v>
      </c>
      <c r="M50" s="92">
        <f t="shared" si="18"/>
        <v>2509116883.0100002</v>
      </c>
      <c r="N50" s="93">
        <f t="shared" ref="N50:N91" si="19">+J50/F50</f>
        <v>0.7464519920215279</v>
      </c>
      <c r="O50" s="94">
        <f t="shared" si="3"/>
        <v>0.16186322033905962</v>
      </c>
    </row>
    <row r="51" spans="1:15" x14ac:dyDescent="0.25">
      <c r="A51" s="105" t="s">
        <v>98</v>
      </c>
      <c r="B51" s="9" t="s">
        <v>99</v>
      </c>
      <c r="C51" s="92">
        <f>SUM(C52:C68)</f>
        <v>15366460000</v>
      </c>
      <c r="D51" s="92">
        <f t="shared" ref="D51:M51" si="20">SUM(D52:D68)</f>
        <v>958710000</v>
      </c>
      <c r="E51" s="92">
        <f t="shared" si="20"/>
        <v>823706000</v>
      </c>
      <c r="F51" s="92">
        <f t="shared" si="20"/>
        <v>15501464000</v>
      </c>
      <c r="G51" s="92">
        <f t="shared" si="20"/>
        <v>0</v>
      </c>
      <c r="H51" s="92">
        <f t="shared" si="20"/>
        <v>14532293304.290001</v>
      </c>
      <c r="I51" s="92">
        <f t="shared" si="20"/>
        <v>969170695.71000004</v>
      </c>
      <c r="J51" s="92">
        <f t="shared" si="20"/>
        <v>11571098682.050001</v>
      </c>
      <c r="K51" s="92">
        <f t="shared" si="20"/>
        <v>2509116883.0100002</v>
      </c>
      <c r="L51" s="92">
        <f t="shared" si="20"/>
        <v>2509116883.0100002</v>
      </c>
      <c r="M51" s="92">
        <f t="shared" si="20"/>
        <v>2509116883.0100002</v>
      </c>
      <c r="N51" s="93">
        <f t="shared" si="19"/>
        <v>0.7464519920215279</v>
      </c>
      <c r="O51" s="94">
        <f t="shared" si="3"/>
        <v>0.16186322033905962</v>
      </c>
    </row>
    <row r="52" spans="1:15" ht="25.5" x14ac:dyDescent="0.25">
      <c r="A52" s="88" t="s">
        <v>100</v>
      </c>
      <c r="B52" s="89" t="s">
        <v>101</v>
      </c>
      <c r="C52" s="90">
        <v>10300000</v>
      </c>
      <c r="D52" s="90">
        <v>0</v>
      </c>
      <c r="E52" s="90">
        <v>0</v>
      </c>
      <c r="F52" s="90">
        <f>+C52+D52-E52</f>
        <v>10300000</v>
      </c>
      <c r="G52" s="90">
        <v>0</v>
      </c>
      <c r="H52" s="90">
        <v>10300000</v>
      </c>
      <c r="I52" s="90">
        <f t="shared" ref="I52:I68" si="21">+F52-H52</f>
        <v>0</v>
      </c>
      <c r="J52" s="90">
        <v>5474343</v>
      </c>
      <c r="K52" s="90">
        <v>5474343</v>
      </c>
      <c r="L52" s="90">
        <v>5474343</v>
      </c>
      <c r="M52" s="90">
        <v>5474343</v>
      </c>
      <c r="N52" s="68">
        <f t="shared" si="19"/>
        <v>0.53148961165048547</v>
      </c>
      <c r="O52" s="85">
        <f t="shared" si="3"/>
        <v>0.53148961165048547</v>
      </c>
    </row>
    <row r="53" spans="1:15" x14ac:dyDescent="0.25">
      <c r="A53" s="88" t="s">
        <v>102</v>
      </c>
      <c r="B53" s="89" t="s">
        <v>103</v>
      </c>
      <c r="C53" s="90">
        <v>1732504000</v>
      </c>
      <c r="D53" s="90">
        <v>0</v>
      </c>
      <c r="E53" s="90">
        <v>0</v>
      </c>
      <c r="F53" s="90">
        <f t="shared" ref="F53:F63" si="22">+C53+D53-E53</f>
        <v>1732504000</v>
      </c>
      <c r="G53" s="90">
        <v>0</v>
      </c>
      <c r="H53" s="90">
        <v>1732503192</v>
      </c>
      <c r="I53" s="90">
        <f t="shared" si="21"/>
        <v>808</v>
      </c>
      <c r="J53" s="90">
        <v>1732503192</v>
      </c>
      <c r="K53" s="90">
        <v>360208568</v>
      </c>
      <c r="L53" s="90">
        <v>360208568</v>
      </c>
      <c r="M53" s="90">
        <v>360208568</v>
      </c>
      <c r="N53" s="68">
        <f t="shared" si="19"/>
        <v>0.99999953362301042</v>
      </c>
      <c r="O53" s="85">
        <f t="shared" si="3"/>
        <v>0.20791211333422607</v>
      </c>
    </row>
    <row r="54" spans="1:15" x14ac:dyDescent="0.25">
      <c r="A54" s="88" t="s">
        <v>104</v>
      </c>
      <c r="B54" s="89" t="s">
        <v>105</v>
      </c>
      <c r="C54" s="90">
        <v>17047000</v>
      </c>
      <c r="D54" s="90">
        <v>0</v>
      </c>
      <c r="E54" s="90">
        <v>0</v>
      </c>
      <c r="F54" s="90">
        <f t="shared" si="22"/>
        <v>17047000</v>
      </c>
      <c r="G54" s="90">
        <v>0</v>
      </c>
      <c r="H54" s="90">
        <v>17046540</v>
      </c>
      <c r="I54" s="90">
        <f t="shared" si="21"/>
        <v>460</v>
      </c>
      <c r="J54" s="90">
        <v>17046540</v>
      </c>
      <c r="K54" s="90">
        <v>1978178</v>
      </c>
      <c r="L54" s="90">
        <v>1978178</v>
      </c>
      <c r="M54" s="90">
        <v>1978178</v>
      </c>
      <c r="N54" s="68">
        <f t="shared" si="19"/>
        <v>0.99997301577990261</v>
      </c>
      <c r="O54" s="85">
        <f t="shared" si="3"/>
        <v>0.11604258813867542</v>
      </c>
    </row>
    <row r="55" spans="1:15" ht="38.25" x14ac:dyDescent="0.25">
      <c r="A55" s="88" t="s">
        <v>106</v>
      </c>
      <c r="B55" s="89" t="s">
        <v>107</v>
      </c>
      <c r="C55" s="90">
        <v>120304000</v>
      </c>
      <c r="D55" s="90">
        <v>0</v>
      </c>
      <c r="E55" s="90">
        <v>0</v>
      </c>
      <c r="F55" s="90">
        <f t="shared" si="22"/>
        <v>120304000</v>
      </c>
      <c r="G55" s="90">
        <v>0</v>
      </c>
      <c r="H55" s="90">
        <v>120304000</v>
      </c>
      <c r="I55" s="90">
        <f t="shared" si="21"/>
        <v>0</v>
      </c>
      <c r="J55" s="90">
        <v>34575020</v>
      </c>
      <c r="K55" s="90">
        <v>34575020</v>
      </c>
      <c r="L55" s="90">
        <v>34575020</v>
      </c>
      <c r="M55" s="90">
        <v>34575020</v>
      </c>
      <c r="N55" s="68">
        <f t="shared" si="19"/>
        <v>0.28739709402846125</v>
      </c>
      <c r="O55" s="85">
        <f t="shared" si="3"/>
        <v>0.28739709402846125</v>
      </c>
    </row>
    <row r="56" spans="1:15" ht="25.5" x14ac:dyDescent="0.25">
      <c r="A56" s="88" t="s">
        <v>108</v>
      </c>
      <c r="B56" s="89" t="s">
        <v>109</v>
      </c>
      <c r="C56" s="90">
        <v>6180000</v>
      </c>
      <c r="D56" s="90">
        <v>0</v>
      </c>
      <c r="E56" s="90">
        <v>0</v>
      </c>
      <c r="F56" s="90">
        <f t="shared" si="22"/>
        <v>6180000</v>
      </c>
      <c r="G56" s="90">
        <v>0</v>
      </c>
      <c r="H56" s="90">
        <v>0</v>
      </c>
      <c r="I56" s="90">
        <f t="shared" si="21"/>
        <v>6180000</v>
      </c>
      <c r="J56" s="90">
        <v>0</v>
      </c>
      <c r="K56" s="90">
        <v>0</v>
      </c>
      <c r="L56" s="90">
        <v>0</v>
      </c>
      <c r="M56" s="90">
        <v>0</v>
      </c>
      <c r="N56" s="68">
        <f t="shared" si="19"/>
        <v>0</v>
      </c>
      <c r="O56" s="85">
        <f t="shared" si="3"/>
        <v>0</v>
      </c>
    </row>
    <row r="57" spans="1:15" x14ac:dyDescent="0.25">
      <c r="A57" s="88" t="s">
        <v>110</v>
      </c>
      <c r="B57" s="89" t="s">
        <v>111</v>
      </c>
      <c r="C57" s="90">
        <v>4569812000</v>
      </c>
      <c r="D57" s="90">
        <v>0</v>
      </c>
      <c r="E57" s="90">
        <v>0</v>
      </c>
      <c r="F57" s="90">
        <f t="shared" si="22"/>
        <v>4569812000</v>
      </c>
      <c r="G57" s="90">
        <v>0</v>
      </c>
      <c r="H57" s="90">
        <v>4569811670</v>
      </c>
      <c r="I57" s="90">
        <f t="shared" si="21"/>
        <v>330</v>
      </c>
      <c r="J57" s="90">
        <v>4569811670</v>
      </c>
      <c r="K57" s="90">
        <v>1523116227.97</v>
      </c>
      <c r="L57" s="90">
        <v>1523116227.97</v>
      </c>
      <c r="M57" s="90">
        <v>1523116227.97</v>
      </c>
      <c r="N57" s="68">
        <f t="shared" si="19"/>
        <v>0.99999992778696367</v>
      </c>
      <c r="O57" s="85">
        <f t="shared" si="3"/>
        <v>0.33329953791753358</v>
      </c>
    </row>
    <row r="58" spans="1:15" x14ac:dyDescent="0.25">
      <c r="A58" s="88" t="s">
        <v>112</v>
      </c>
      <c r="B58" s="89" t="s">
        <v>113</v>
      </c>
      <c r="C58" s="90">
        <v>2279550000</v>
      </c>
      <c r="D58" s="90">
        <v>173824168</v>
      </c>
      <c r="E58" s="90">
        <v>0</v>
      </c>
      <c r="F58" s="90">
        <f t="shared" si="22"/>
        <v>2453374168</v>
      </c>
      <c r="G58" s="90">
        <v>0</v>
      </c>
      <c r="H58" s="90">
        <v>2312974865</v>
      </c>
      <c r="I58" s="90">
        <f t="shared" si="21"/>
        <v>140399303</v>
      </c>
      <c r="J58" s="90">
        <v>1668256665</v>
      </c>
      <c r="K58" s="90">
        <v>230445331</v>
      </c>
      <c r="L58" s="90">
        <v>230445331</v>
      </c>
      <c r="M58" s="90">
        <v>230445331</v>
      </c>
      <c r="N58" s="68">
        <f t="shared" si="19"/>
        <v>0.67998460518558779</v>
      </c>
      <c r="O58" s="85">
        <f t="shared" si="3"/>
        <v>9.3929957364742259E-2</v>
      </c>
    </row>
    <row r="59" spans="1:15" ht="51" x14ac:dyDescent="0.25">
      <c r="A59" s="88" t="s">
        <v>114</v>
      </c>
      <c r="B59" s="89" t="s">
        <v>115</v>
      </c>
      <c r="C59" s="90">
        <v>1748400000</v>
      </c>
      <c r="D59" s="90">
        <v>495481832</v>
      </c>
      <c r="E59" s="90">
        <v>127000000</v>
      </c>
      <c r="F59" s="90">
        <f t="shared" si="22"/>
        <v>2116881832</v>
      </c>
      <c r="G59" s="90">
        <v>0</v>
      </c>
      <c r="H59" s="90">
        <v>1876669399</v>
      </c>
      <c r="I59" s="90">
        <f t="shared" si="21"/>
        <v>240212433</v>
      </c>
      <c r="J59" s="90">
        <v>1055159782</v>
      </c>
      <c r="K59" s="90">
        <v>53699234</v>
      </c>
      <c r="L59" s="90">
        <v>53699234</v>
      </c>
      <c r="M59" s="90">
        <v>53699234</v>
      </c>
      <c r="N59" s="68">
        <f t="shared" si="19"/>
        <v>0.49845001551319468</v>
      </c>
      <c r="O59" s="85">
        <f t="shared" si="3"/>
        <v>2.536713820689071E-2</v>
      </c>
    </row>
    <row r="60" spans="1:15" ht="38.25" x14ac:dyDescent="0.25">
      <c r="A60" s="88" t="s">
        <v>116</v>
      </c>
      <c r="B60" s="89" t="s">
        <v>117</v>
      </c>
      <c r="C60" s="90">
        <v>361182000</v>
      </c>
      <c r="D60" s="90">
        <v>207000000</v>
      </c>
      <c r="E60" s="90">
        <v>0</v>
      </c>
      <c r="F60" s="90">
        <f t="shared" si="22"/>
        <v>568182000</v>
      </c>
      <c r="G60" s="90">
        <v>0</v>
      </c>
      <c r="H60" s="90">
        <v>417438001</v>
      </c>
      <c r="I60" s="90">
        <f t="shared" si="21"/>
        <v>150743999</v>
      </c>
      <c r="J60" s="90">
        <v>128672711.54000001</v>
      </c>
      <c r="K60" s="90">
        <v>42208299.990000002</v>
      </c>
      <c r="L60" s="90">
        <v>42208299.990000002</v>
      </c>
      <c r="M60" s="90">
        <v>42208299.990000002</v>
      </c>
      <c r="N60" s="68">
        <f t="shared" si="19"/>
        <v>0.22646389984195206</v>
      </c>
      <c r="O60" s="85">
        <f t="shared" si="3"/>
        <v>7.4286584210693063E-2</v>
      </c>
    </row>
    <row r="61" spans="1:15" x14ac:dyDescent="0.25">
      <c r="A61" s="88" t="s">
        <v>118</v>
      </c>
      <c r="B61" s="89" t="s">
        <v>119</v>
      </c>
      <c r="C61" s="90">
        <v>1085206000</v>
      </c>
      <c r="D61" s="90">
        <v>72404000</v>
      </c>
      <c r="E61" s="90">
        <v>409006000</v>
      </c>
      <c r="F61" s="90">
        <f t="shared" si="22"/>
        <v>748604000</v>
      </c>
      <c r="G61" s="90">
        <v>0</v>
      </c>
      <c r="H61" s="90">
        <v>748603093.28999996</v>
      </c>
      <c r="I61" s="90">
        <f t="shared" si="21"/>
        <v>906.71000003814697</v>
      </c>
      <c r="J61" s="90">
        <v>537076317.50999999</v>
      </c>
      <c r="K61" s="90">
        <v>147321684.05000001</v>
      </c>
      <c r="L61" s="90">
        <v>147321684.05000001</v>
      </c>
      <c r="M61" s="90">
        <v>147321684.05000001</v>
      </c>
      <c r="N61" s="68">
        <f t="shared" si="19"/>
        <v>0.71743714635508227</v>
      </c>
      <c r="O61" s="85">
        <f t="shared" si="3"/>
        <v>0.19679521355750171</v>
      </c>
    </row>
    <row r="62" spans="1:15" ht="38.25" x14ac:dyDescent="0.25">
      <c r="A62" s="88" t="s">
        <v>120</v>
      </c>
      <c r="B62" s="89" t="s">
        <v>121</v>
      </c>
      <c r="C62" s="90">
        <v>388900000</v>
      </c>
      <c r="D62" s="90">
        <v>0</v>
      </c>
      <c r="E62" s="90">
        <v>272700000</v>
      </c>
      <c r="F62" s="90">
        <f t="shared" si="22"/>
        <v>116200000</v>
      </c>
      <c r="G62" s="90">
        <v>0</v>
      </c>
      <c r="H62" s="90">
        <v>52111487</v>
      </c>
      <c r="I62" s="90">
        <f t="shared" si="21"/>
        <v>64088513</v>
      </c>
      <c r="J62" s="90">
        <v>46961487</v>
      </c>
      <c r="K62" s="90">
        <v>0</v>
      </c>
      <c r="L62" s="90">
        <v>0</v>
      </c>
      <c r="M62" s="90">
        <v>0</v>
      </c>
      <c r="N62" s="68">
        <f t="shared" si="19"/>
        <v>0.40414360585197934</v>
      </c>
      <c r="O62" s="85">
        <f t="shared" si="3"/>
        <v>0</v>
      </c>
    </row>
    <row r="63" spans="1:15" ht="51" x14ac:dyDescent="0.25">
      <c r="A63" s="88" t="s">
        <v>122</v>
      </c>
      <c r="B63" s="89" t="s">
        <v>123</v>
      </c>
      <c r="C63" s="90">
        <v>40000000</v>
      </c>
      <c r="D63" s="90">
        <v>0</v>
      </c>
      <c r="E63" s="90">
        <v>15000000</v>
      </c>
      <c r="F63" s="90">
        <f t="shared" si="22"/>
        <v>25000000</v>
      </c>
      <c r="G63" s="90">
        <v>0</v>
      </c>
      <c r="H63" s="90">
        <v>25000000</v>
      </c>
      <c r="I63" s="90">
        <f t="shared" si="21"/>
        <v>0</v>
      </c>
      <c r="J63" s="90">
        <v>25000000</v>
      </c>
      <c r="K63" s="90">
        <v>6485100</v>
      </c>
      <c r="L63" s="90">
        <v>6485100</v>
      </c>
      <c r="M63" s="90">
        <v>6485100</v>
      </c>
      <c r="N63" s="68">
        <f t="shared" si="19"/>
        <v>1</v>
      </c>
      <c r="O63" s="85">
        <f t="shared" si="3"/>
        <v>0.25940400000000002</v>
      </c>
    </row>
    <row r="64" spans="1:15" x14ac:dyDescent="0.25">
      <c r="A64" s="88" t="s">
        <v>174</v>
      </c>
      <c r="B64" s="89" t="s">
        <v>175</v>
      </c>
      <c r="C64" s="90">
        <v>500000000</v>
      </c>
      <c r="D64" s="90">
        <v>0</v>
      </c>
      <c r="E64" s="90">
        <v>0</v>
      </c>
      <c r="F64" s="90">
        <f>+C64+D64-E64</f>
        <v>500000000</v>
      </c>
      <c r="G64" s="90">
        <v>0</v>
      </c>
      <c r="H64" s="90">
        <v>500000000</v>
      </c>
      <c r="I64" s="90">
        <f t="shared" si="21"/>
        <v>0</v>
      </c>
      <c r="J64" s="90">
        <v>0</v>
      </c>
      <c r="K64" s="90">
        <v>0</v>
      </c>
      <c r="L64" s="90">
        <v>0</v>
      </c>
      <c r="M64" s="90">
        <v>0</v>
      </c>
      <c r="N64" s="68">
        <f t="shared" si="19"/>
        <v>0</v>
      </c>
      <c r="O64" s="85">
        <f t="shared" si="3"/>
        <v>0</v>
      </c>
    </row>
    <row r="65" spans="1:15" ht="25.5" x14ac:dyDescent="0.25">
      <c r="A65" s="88" t="s">
        <v>124</v>
      </c>
      <c r="B65" s="89" t="s">
        <v>125</v>
      </c>
      <c r="C65" s="90">
        <v>90000000</v>
      </c>
      <c r="D65" s="90">
        <v>10000000</v>
      </c>
      <c r="E65" s="90">
        <v>0</v>
      </c>
      <c r="F65" s="90">
        <f>+C65+D65-E65</f>
        <v>100000000</v>
      </c>
      <c r="G65" s="90">
        <v>0</v>
      </c>
      <c r="H65" s="90">
        <v>0</v>
      </c>
      <c r="I65" s="90">
        <f t="shared" si="21"/>
        <v>100000000</v>
      </c>
      <c r="J65" s="90">
        <v>0</v>
      </c>
      <c r="K65" s="90">
        <v>0</v>
      </c>
      <c r="L65" s="90">
        <v>0</v>
      </c>
      <c r="M65" s="90">
        <v>0</v>
      </c>
      <c r="N65" s="68">
        <f t="shared" si="19"/>
        <v>0</v>
      </c>
      <c r="O65" s="85">
        <f t="shared" si="3"/>
        <v>0</v>
      </c>
    </row>
    <row r="66" spans="1:15" ht="51" x14ac:dyDescent="0.25">
      <c r="A66" s="88" t="s">
        <v>126</v>
      </c>
      <c r="B66" s="89" t="s">
        <v>127</v>
      </c>
      <c r="C66" s="90">
        <v>2575000</v>
      </c>
      <c r="D66" s="90">
        <v>0</v>
      </c>
      <c r="E66" s="90">
        <v>0</v>
      </c>
      <c r="F66" s="90">
        <f>+C66+D66-E66</f>
        <v>2575000</v>
      </c>
      <c r="G66" s="90">
        <v>0</v>
      </c>
      <c r="H66" s="90">
        <v>2575000</v>
      </c>
      <c r="I66" s="90">
        <f t="shared" si="21"/>
        <v>0</v>
      </c>
      <c r="J66" s="90">
        <v>149930</v>
      </c>
      <c r="K66" s="90">
        <v>149930</v>
      </c>
      <c r="L66" s="90">
        <v>149930</v>
      </c>
      <c r="M66" s="90">
        <v>149930</v>
      </c>
      <c r="N66" s="68">
        <f t="shared" si="19"/>
        <v>5.8225242718446604E-2</v>
      </c>
      <c r="O66" s="85">
        <f t="shared" si="3"/>
        <v>5.8225242718446604E-2</v>
      </c>
    </row>
    <row r="67" spans="1:15" ht="25.5" x14ac:dyDescent="0.25">
      <c r="A67" s="88" t="s">
        <v>128</v>
      </c>
      <c r="B67" s="89" t="s">
        <v>129</v>
      </c>
      <c r="C67" s="90">
        <v>1714500000</v>
      </c>
      <c r="D67" s="90">
        <v>0</v>
      </c>
      <c r="E67" s="90">
        <v>0</v>
      </c>
      <c r="F67" s="90">
        <f>+C67+D67-E67</f>
        <v>1714500000</v>
      </c>
      <c r="G67" s="90">
        <v>0</v>
      </c>
      <c r="H67" s="90">
        <v>1646956057</v>
      </c>
      <c r="I67" s="90">
        <f t="shared" si="21"/>
        <v>67543943</v>
      </c>
      <c r="J67" s="90">
        <v>1646956057</v>
      </c>
      <c r="K67" s="90">
        <v>0</v>
      </c>
      <c r="L67" s="90">
        <v>0</v>
      </c>
      <c r="M67" s="90">
        <v>0</v>
      </c>
      <c r="N67" s="68">
        <f t="shared" si="19"/>
        <v>0.96060429104695244</v>
      </c>
      <c r="O67" s="85">
        <f t="shared" si="3"/>
        <v>0</v>
      </c>
    </row>
    <row r="68" spans="1:15" ht="26.25" thickBot="1" x14ac:dyDescent="0.3">
      <c r="A68" s="106" t="s">
        <v>130</v>
      </c>
      <c r="B68" s="107" t="s">
        <v>131</v>
      </c>
      <c r="C68" s="98">
        <v>700000000</v>
      </c>
      <c r="D68" s="90">
        <v>0</v>
      </c>
      <c r="E68" s="90">
        <v>0</v>
      </c>
      <c r="F68" s="90">
        <f>+C68+D68-E68</f>
        <v>700000000</v>
      </c>
      <c r="G68" s="98">
        <v>0</v>
      </c>
      <c r="H68" s="98">
        <v>500000000</v>
      </c>
      <c r="I68" s="90">
        <f t="shared" si="21"/>
        <v>200000000</v>
      </c>
      <c r="J68" s="98">
        <v>103454967</v>
      </c>
      <c r="K68" s="98">
        <v>103454967</v>
      </c>
      <c r="L68" s="98">
        <v>103454967</v>
      </c>
      <c r="M68" s="98">
        <v>103454967</v>
      </c>
      <c r="N68" s="68">
        <f t="shared" si="19"/>
        <v>0.14779281</v>
      </c>
      <c r="O68" s="85">
        <f t="shared" si="3"/>
        <v>0.14779281</v>
      </c>
    </row>
    <row r="69" spans="1:15" ht="16.5" thickTop="1" thickBot="1" x14ac:dyDescent="0.3">
      <c r="A69" s="118" t="s">
        <v>132</v>
      </c>
      <c r="B69" s="119"/>
      <c r="C69" s="100">
        <f>SUM(C70:C73)</f>
        <v>10646535000</v>
      </c>
      <c r="D69" s="100">
        <f t="shared" ref="D69:M69" si="23">SUM(D70:D73)</f>
        <v>0</v>
      </c>
      <c r="E69" s="100">
        <f t="shared" si="23"/>
        <v>0</v>
      </c>
      <c r="F69" s="100">
        <f t="shared" si="23"/>
        <v>10646535000</v>
      </c>
      <c r="G69" s="100">
        <f t="shared" si="23"/>
        <v>10000000000</v>
      </c>
      <c r="H69" s="100">
        <f t="shared" si="23"/>
        <v>133087000</v>
      </c>
      <c r="I69" s="100">
        <f t="shared" si="23"/>
        <v>513448000</v>
      </c>
      <c r="J69" s="100">
        <f t="shared" si="23"/>
        <v>14873493</v>
      </c>
      <c r="K69" s="100">
        <f t="shared" si="23"/>
        <v>14433004</v>
      </c>
      <c r="L69" s="100">
        <f t="shared" si="23"/>
        <v>14433004</v>
      </c>
      <c r="M69" s="100">
        <f t="shared" si="23"/>
        <v>14433004</v>
      </c>
      <c r="N69" s="101">
        <f t="shared" si="19"/>
        <v>1.3970266382442738E-3</v>
      </c>
      <c r="O69" s="102">
        <f t="shared" si="3"/>
        <v>1.3556527076649821E-3</v>
      </c>
    </row>
    <row r="70" spans="1:15" ht="26.25" thickTop="1" x14ac:dyDescent="0.25">
      <c r="A70" s="108" t="s">
        <v>133</v>
      </c>
      <c r="B70" s="11" t="s">
        <v>134</v>
      </c>
      <c r="C70" s="109">
        <v>10000000000</v>
      </c>
      <c r="D70" s="103">
        <v>0</v>
      </c>
      <c r="E70" s="90">
        <v>0</v>
      </c>
      <c r="F70" s="90">
        <f>+C70+D70-E70</f>
        <v>10000000000</v>
      </c>
      <c r="G70" s="103">
        <v>10000000000</v>
      </c>
      <c r="H70" s="110">
        <v>0</v>
      </c>
      <c r="I70" s="90">
        <v>0</v>
      </c>
      <c r="J70" s="103"/>
      <c r="K70" s="103"/>
      <c r="L70" s="103"/>
      <c r="M70" s="103"/>
      <c r="N70" s="93">
        <f t="shared" si="19"/>
        <v>0</v>
      </c>
      <c r="O70" s="94">
        <f t="shared" si="3"/>
        <v>0</v>
      </c>
    </row>
    <row r="71" spans="1:15" x14ac:dyDescent="0.25">
      <c r="A71" s="88" t="s">
        <v>135</v>
      </c>
      <c r="B71" s="89" t="s">
        <v>136</v>
      </c>
      <c r="C71" s="90">
        <v>113087000</v>
      </c>
      <c r="D71" s="90">
        <v>0</v>
      </c>
      <c r="E71" s="90">
        <v>0</v>
      </c>
      <c r="F71" s="90">
        <f>+C71+D71-E71</f>
        <v>113087000</v>
      </c>
      <c r="G71" s="90">
        <v>0</v>
      </c>
      <c r="H71" s="90">
        <v>113087000</v>
      </c>
      <c r="I71" s="90">
        <f>+F71-H71</f>
        <v>0</v>
      </c>
      <c r="J71" s="90">
        <v>10576098</v>
      </c>
      <c r="K71" s="90">
        <v>10135609</v>
      </c>
      <c r="L71" s="90">
        <v>10135609</v>
      </c>
      <c r="M71" s="90">
        <v>10135609</v>
      </c>
      <c r="N71" s="68">
        <f t="shared" si="19"/>
        <v>9.3521784113116443E-2</v>
      </c>
      <c r="O71" s="85">
        <f t="shared" si="3"/>
        <v>8.9626650278104472E-2</v>
      </c>
    </row>
    <row r="72" spans="1:15" ht="25.5" x14ac:dyDescent="0.25">
      <c r="A72" s="88" t="s">
        <v>137</v>
      </c>
      <c r="B72" s="89" t="s">
        <v>138</v>
      </c>
      <c r="C72" s="90">
        <v>20000000</v>
      </c>
      <c r="D72" s="90">
        <v>0</v>
      </c>
      <c r="E72" s="90">
        <v>0</v>
      </c>
      <c r="F72" s="90">
        <f>+C72+D72-E72</f>
        <v>20000000</v>
      </c>
      <c r="G72" s="90">
        <v>0</v>
      </c>
      <c r="H72" s="90">
        <v>20000000</v>
      </c>
      <c r="I72" s="90">
        <f>+F72-H72</f>
        <v>0</v>
      </c>
      <c r="J72" s="90">
        <v>4297395</v>
      </c>
      <c r="K72" s="90">
        <v>4297395</v>
      </c>
      <c r="L72" s="90">
        <v>4297395</v>
      </c>
      <c r="M72" s="90">
        <v>4297395</v>
      </c>
      <c r="N72" s="68">
        <f t="shared" si="19"/>
        <v>0.21486975</v>
      </c>
      <c r="O72" s="85">
        <f t="shared" si="3"/>
        <v>0.21486975</v>
      </c>
    </row>
    <row r="73" spans="1:15" ht="15.75" thickBot="1" x14ac:dyDescent="0.3">
      <c r="A73" s="106" t="s">
        <v>139</v>
      </c>
      <c r="B73" s="107" t="s">
        <v>140</v>
      </c>
      <c r="C73" s="98">
        <v>513448000</v>
      </c>
      <c r="D73" s="90">
        <v>0</v>
      </c>
      <c r="E73" s="90">
        <v>0</v>
      </c>
      <c r="F73" s="90">
        <f>+C73+D73-E73</f>
        <v>513448000</v>
      </c>
      <c r="G73" s="98">
        <v>0</v>
      </c>
      <c r="H73" s="98">
        <v>0</v>
      </c>
      <c r="I73" s="90">
        <f>+F73-H73</f>
        <v>513448000</v>
      </c>
      <c r="J73" s="98">
        <v>0</v>
      </c>
      <c r="K73" s="98">
        <v>0</v>
      </c>
      <c r="L73" s="98">
        <v>0</v>
      </c>
      <c r="M73" s="98">
        <v>0</v>
      </c>
      <c r="N73" s="68">
        <f t="shared" si="19"/>
        <v>0</v>
      </c>
      <c r="O73" s="85">
        <f t="shared" si="3"/>
        <v>0</v>
      </c>
    </row>
    <row r="74" spans="1:15" ht="16.5" thickTop="1" thickBot="1" x14ac:dyDescent="0.3">
      <c r="A74" s="118" t="s">
        <v>141</v>
      </c>
      <c r="B74" s="119"/>
      <c r="C74" s="100">
        <f t="shared" ref="C74:M74" si="24">SUM(C75:C76)</f>
        <v>202394000</v>
      </c>
      <c r="D74" s="100">
        <f t="shared" si="24"/>
        <v>0</v>
      </c>
      <c r="E74" s="100">
        <f t="shared" si="24"/>
        <v>0</v>
      </c>
      <c r="F74" s="100">
        <f t="shared" si="24"/>
        <v>202394000</v>
      </c>
      <c r="G74" s="100">
        <f t="shared" si="24"/>
        <v>0</v>
      </c>
      <c r="H74" s="100">
        <f t="shared" si="24"/>
        <v>570000</v>
      </c>
      <c r="I74" s="100">
        <f t="shared" si="24"/>
        <v>201824000</v>
      </c>
      <c r="J74" s="100">
        <f t="shared" si="24"/>
        <v>475000</v>
      </c>
      <c r="K74" s="100">
        <f t="shared" si="24"/>
        <v>475000</v>
      </c>
      <c r="L74" s="100">
        <f t="shared" si="24"/>
        <v>475000</v>
      </c>
      <c r="M74" s="100">
        <f t="shared" si="24"/>
        <v>475000</v>
      </c>
      <c r="N74" s="101">
        <f t="shared" si="19"/>
        <v>2.3469075170212557E-3</v>
      </c>
      <c r="O74" s="102">
        <f t="shared" ref="O74:O91" si="25">+K74/F74</f>
        <v>2.3469075170212557E-3</v>
      </c>
    </row>
    <row r="75" spans="1:15" ht="15.75" thickTop="1" x14ac:dyDescent="0.25">
      <c r="A75" s="88" t="s">
        <v>142</v>
      </c>
      <c r="B75" s="89" t="s">
        <v>143</v>
      </c>
      <c r="C75" s="90">
        <v>23696000</v>
      </c>
      <c r="D75" s="90">
        <v>0</v>
      </c>
      <c r="E75" s="90">
        <v>0</v>
      </c>
      <c r="F75" s="90">
        <f>+C75+D75-E75</f>
        <v>23696000</v>
      </c>
      <c r="G75" s="90">
        <v>0</v>
      </c>
      <c r="H75" s="90">
        <v>570000</v>
      </c>
      <c r="I75" s="90">
        <f>+F75-H75</f>
        <v>23126000</v>
      </c>
      <c r="J75" s="90">
        <v>475000</v>
      </c>
      <c r="K75" s="90">
        <v>475000</v>
      </c>
      <c r="L75" s="90">
        <v>475000</v>
      </c>
      <c r="M75" s="90">
        <v>475000</v>
      </c>
      <c r="N75" s="68">
        <f t="shared" si="19"/>
        <v>2.0045577312626604E-2</v>
      </c>
      <c r="O75" s="85">
        <f t="shared" si="25"/>
        <v>2.0045577312626604E-2</v>
      </c>
    </row>
    <row r="76" spans="1:15" ht="15.75" thickBot="1" x14ac:dyDescent="0.3">
      <c r="A76" s="96" t="s">
        <v>144</v>
      </c>
      <c r="B76" s="6" t="s">
        <v>145</v>
      </c>
      <c r="C76" s="97">
        <v>178698000</v>
      </c>
      <c r="D76" s="90">
        <v>0</v>
      </c>
      <c r="E76" s="90">
        <v>0</v>
      </c>
      <c r="F76" s="90">
        <f>+C76+D76-E76</f>
        <v>178698000</v>
      </c>
      <c r="G76" s="111">
        <v>0</v>
      </c>
      <c r="H76" s="111">
        <v>0</v>
      </c>
      <c r="I76" s="90">
        <f>+F76-H76</f>
        <v>178698000</v>
      </c>
      <c r="J76" s="90">
        <v>0</v>
      </c>
      <c r="K76" s="90">
        <v>0</v>
      </c>
      <c r="L76" s="90">
        <v>0</v>
      </c>
      <c r="M76" s="90">
        <v>0</v>
      </c>
      <c r="N76" s="93">
        <f t="shared" si="19"/>
        <v>0</v>
      </c>
      <c r="O76" s="94">
        <f t="shared" si="25"/>
        <v>0</v>
      </c>
    </row>
    <row r="77" spans="1:15" ht="16.5" thickTop="1" thickBot="1" x14ac:dyDescent="0.3">
      <c r="A77" s="118" t="s">
        <v>146</v>
      </c>
      <c r="B77" s="119"/>
      <c r="C77" s="100">
        <f t="shared" ref="C77:M77" si="26">SUM(C78:C90)</f>
        <v>24000000000</v>
      </c>
      <c r="D77" s="100">
        <f t="shared" si="26"/>
        <v>0</v>
      </c>
      <c r="E77" s="100">
        <f t="shared" si="26"/>
        <v>0</v>
      </c>
      <c r="F77" s="100">
        <f t="shared" si="26"/>
        <v>24000000000</v>
      </c>
      <c r="G77" s="100">
        <f t="shared" si="26"/>
        <v>0</v>
      </c>
      <c r="H77" s="100">
        <f t="shared" si="26"/>
        <v>15190479641</v>
      </c>
      <c r="I77" s="100">
        <f t="shared" si="26"/>
        <v>8809520359</v>
      </c>
      <c r="J77" s="100">
        <f t="shared" si="26"/>
        <v>6646045277.9300003</v>
      </c>
      <c r="K77" s="100">
        <f t="shared" si="26"/>
        <v>718900157</v>
      </c>
      <c r="L77" s="100">
        <f t="shared" si="26"/>
        <v>718900157</v>
      </c>
      <c r="M77" s="100">
        <f t="shared" si="26"/>
        <v>718900157</v>
      </c>
      <c r="N77" s="101">
        <f t="shared" si="19"/>
        <v>0.27691855324708337</v>
      </c>
      <c r="O77" s="102">
        <f t="shared" si="25"/>
        <v>2.9954173208333334E-2</v>
      </c>
    </row>
    <row r="78" spans="1:15" ht="64.5" thickTop="1" x14ac:dyDescent="0.25">
      <c r="A78" s="112" t="s">
        <v>147</v>
      </c>
      <c r="B78" s="113" t="s">
        <v>148</v>
      </c>
      <c r="C78" s="114">
        <v>5963837934</v>
      </c>
      <c r="D78" s="90">
        <v>0</v>
      </c>
      <c r="E78" s="90">
        <v>0</v>
      </c>
      <c r="F78" s="90">
        <f t="shared" ref="F78:F90" si="27">+C78+D78-E78</f>
        <v>5963837934</v>
      </c>
      <c r="G78" s="114">
        <v>0</v>
      </c>
      <c r="H78" s="114">
        <v>3640951033</v>
      </c>
      <c r="I78" s="90">
        <v>2322886901</v>
      </c>
      <c r="J78" s="114">
        <v>1420677362</v>
      </c>
      <c r="K78" s="114">
        <v>197976945</v>
      </c>
      <c r="L78" s="114">
        <v>197976945</v>
      </c>
      <c r="M78" s="114">
        <v>197976945</v>
      </c>
      <c r="N78" s="68">
        <f t="shared" si="19"/>
        <v>0.23821528648534868</v>
      </c>
      <c r="O78" s="85">
        <f t="shared" si="25"/>
        <v>3.3196231552726829E-2</v>
      </c>
    </row>
    <row r="79" spans="1:15" ht="63.75" x14ac:dyDescent="0.25">
      <c r="A79" s="88" t="s">
        <v>149</v>
      </c>
      <c r="B79" s="89" t="s">
        <v>150</v>
      </c>
      <c r="C79" s="90">
        <v>963693204</v>
      </c>
      <c r="D79" s="90">
        <v>0</v>
      </c>
      <c r="E79" s="90">
        <v>0</v>
      </c>
      <c r="F79" s="90">
        <f t="shared" si="27"/>
        <v>963693204</v>
      </c>
      <c r="G79" s="90">
        <v>0</v>
      </c>
      <c r="H79" s="90">
        <v>573803534</v>
      </c>
      <c r="I79" s="90">
        <v>389889670</v>
      </c>
      <c r="J79" s="90">
        <v>439132435</v>
      </c>
      <c r="K79" s="90">
        <v>17959768</v>
      </c>
      <c r="L79" s="90">
        <v>17959768</v>
      </c>
      <c r="M79" s="90">
        <v>17959768</v>
      </c>
      <c r="N79" s="68">
        <f t="shared" si="19"/>
        <v>0.4556765920702705</v>
      </c>
      <c r="O79" s="85">
        <f t="shared" si="25"/>
        <v>1.8636395821257656E-2</v>
      </c>
    </row>
    <row r="80" spans="1:15" ht="63.75" x14ac:dyDescent="0.25">
      <c r="A80" s="88" t="s">
        <v>151</v>
      </c>
      <c r="B80" s="89" t="s">
        <v>152</v>
      </c>
      <c r="C80" s="90">
        <v>2457675137</v>
      </c>
      <c r="D80" s="90">
        <v>0</v>
      </c>
      <c r="E80" s="90">
        <v>0</v>
      </c>
      <c r="F80" s="90">
        <f t="shared" si="27"/>
        <v>2457675137</v>
      </c>
      <c r="G80" s="90">
        <v>0</v>
      </c>
      <c r="H80" s="90">
        <v>2021494068</v>
      </c>
      <c r="I80" s="90">
        <v>436181069</v>
      </c>
      <c r="J80" s="90">
        <v>1002150980</v>
      </c>
      <c r="K80" s="90">
        <v>79094314</v>
      </c>
      <c r="L80" s="90">
        <v>79094314</v>
      </c>
      <c r="M80" s="90">
        <v>79094314</v>
      </c>
      <c r="N80" s="68">
        <f t="shared" si="19"/>
        <v>0.40776381097433873</v>
      </c>
      <c r="O80" s="85">
        <f t="shared" si="25"/>
        <v>3.218257482823695E-2</v>
      </c>
    </row>
    <row r="81" spans="1:15" ht="63.75" x14ac:dyDescent="0.25">
      <c r="A81" s="88" t="s">
        <v>153</v>
      </c>
      <c r="B81" s="89" t="s">
        <v>154</v>
      </c>
      <c r="C81" s="90">
        <v>557850488</v>
      </c>
      <c r="D81" s="90">
        <v>0</v>
      </c>
      <c r="E81" s="90">
        <v>0</v>
      </c>
      <c r="F81" s="90">
        <f t="shared" si="27"/>
        <v>557850488</v>
      </c>
      <c r="G81" s="90">
        <v>0</v>
      </c>
      <c r="H81" s="90">
        <v>151925000</v>
      </c>
      <c r="I81" s="90">
        <v>405925488</v>
      </c>
      <c r="J81" s="90">
        <v>138277500</v>
      </c>
      <c r="K81" s="90">
        <v>0</v>
      </c>
      <c r="L81" s="90">
        <v>0</v>
      </c>
      <c r="M81" s="90">
        <v>0</v>
      </c>
      <c r="N81" s="68">
        <f t="shared" si="19"/>
        <v>0.24787555621892723</v>
      </c>
      <c r="O81" s="85">
        <f t="shared" si="25"/>
        <v>0</v>
      </c>
    </row>
    <row r="82" spans="1:15" ht="51" x14ac:dyDescent="0.25">
      <c r="A82" s="88" t="s">
        <v>155</v>
      </c>
      <c r="B82" s="89" t="s">
        <v>156</v>
      </c>
      <c r="C82" s="90">
        <v>481149512</v>
      </c>
      <c r="D82" s="90">
        <v>0</v>
      </c>
      <c r="E82" s="90">
        <v>0</v>
      </c>
      <c r="F82" s="90">
        <f t="shared" si="27"/>
        <v>481149512</v>
      </c>
      <c r="G82" s="90">
        <v>0</v>
      </c>
      <c r="H82" s="90">
        <v>323120063</v>
      </c>
      <c r="I82" s="90">
        <v>158029449</v>
      </c>
      <c r="J82" s="90">
        <v>57246604</v>
      </c>
      <c r="K82" s="90">
        <v>0</v>
      </c>
      <c r="L82" s="90">
        <v>0</v>
      </c>
      <c r="M82" s="90">
        <v>0</v>
      </c>
      <c r="N82" s="68">
        <f t="shared" si="19"/>
        <v>0.11897882585818771</v>
      </c>
      <c r="O82" s="85">
        <f t="shared" si="25"/>
        <v>0</v>
      </c>
    </row>
    <row r="83" spans="1:15" ht="76.5" x14ac:dyDescent="0.25">
      <c r="A83" s="88" t="s">
        <v>157</v>
      </c>
      <c r="B83" s="89" t="s">
        <v>158</v>
      </c>
      <c r="C83" s="90">
        <v>1604134207</v>
      </c>
      <c r="D83" s="90">
        <v>0</v>
      </c>
      <c r="E83" s="90">
        <v>0</v>
      </c>
      <c r="F83" s="90">
        <f t="shared" si="27"/>
        <v>1604134207</v>
      </c>
      <c r="G83" s="90">
        <v>0</v>
      </c>
      <c r="H83" s="90">
        <v>1348609141</v>
      </c>
      <c r="I83" s="90">
        <v>255525066</v>
      </c>
      <c r="J83" s="90">
        <v>1071742308</v>
      </c>
      <c r="K83" s="90">
        <v>64265133</v>
      </c>
      <c r="L83" s="90">
        <v>64265133</v>
      </c>
      <c r="M83" s="90">
        <v>64265133</v>
      </c>
      <c r="N83" s="68">
        <f t="shared" si="19"/>
        <v>0.66811262008079597</v>
      </c>
      <c r="O83" s="85">
        <f t="shared" si="25"/>
        <v>4.006219225272091E-2</v>
      </c>
    </row>
    <row r="84" spans="1:15" ht="76.5" x14ac:dyDescent="0.25">
      <c r="A84" s="88" t="s">
        <v>159</v>
      </c>
      <c r="B84" s="89" t="s">
        <v>160</v>
      </c>
      <c r="C84" s="90">
        <v>1294758028</v>
      </c>
      <c r="D84" s="90">
        <v>0</v>
      </c>
      <c r="E84" s="90">
        <v>0</v>
      </c>
      <c r="F84" s="90">
        <f t="shared" si="27"/>
        <v>1294758028</v>
      </c>
      <c r="G84" s="90">
        <v>0</v>
      </c>
      <c r="H84" s="90">
        <v>776026000</v>
      </c>
      <c r="I84" s="90">
        <v>518732028</v>
      </c>
      <c r="J84" s="90">
        <v>108356000</v>
      </c>
      <c r="K84" s="90">
        <v>41340767</v>
      </c>
      <c r="L84" s="90">
        <v>41340767</v>
      </c>
      <c r="M84" s="90">
        <v>41340767</v>
      </c>
      <c r="N84" s="68">
        <f t="shared" si="19"/>
        <v>8.3688224098039735E-2</v>
      </c>
      <c r="O84" s="85">
        <f t="shared" si="25"/>
        <v>3.1929338228440012E-2</v>
      </c>
    </row>
    <row r="85" spans="1:15" ht="89.25" x14ac:dyDescent="0.25">
      <c r="A85" s="88" t="s">
        <v>161</v>
      </c>
      <c r="B85" s="89" t="s">
        <v>162</v>
      </c>
      <c r="C85" s="90">
        <v>1442752132</v>
      </c>
      <c r="D85" s="90">
        <v>0</v>
      </c>
      <c r="E85" s="90">
        <v>0</v>
      </c>
      <c r="F85" s="90">
        <f t="shared" si="27"/>
        <v>1442752132</v>
      </c>
      <c r="G85" s="90">
        <v>0</v>
      </c>
      <c r="H85" s="90">
        <v>1151228559</v>
      </c>
      <c r="I85" s="90">
        <v>291523573</v>
      </c>
      <c r="J85" s="90">
        <v>472715999</v>
      </c>
      <c r="K85" s="90">
        <v>92640899</v>
      </c>
      <c r="L85" s="90">
        <v>92640899</v>
      </c>
      <c r="M85" s="90">
        <v>92640899</v>
      </c>
      <c r="N85" s="68">
        <f t="shared" si="19"/>
        <v>0.32764879601647334</v>
      </c>
      <c r="O85" s="85">
        <f t="shared" si="25"/>
        <v>6.4211236944476058E-2</v>
      </c>
    </row>
    <row r="86" spans="1:15" ht="63.75" x14ac:dyDescent="0.25">
      <c r="A86" s="88" t="s">
        <v>163</v>
      </c>
      <c r="B86" s="89" t="s">
        <v>164</v>
      </c>
      <c r="C86" s="90">
        <v>441116122</v>
      </c>
      <c r="D86" s="90">
        <v>0</v>
      </c>
      <c r="E86" s="90">
        <v>0</v>
      </c>
      <c r="F86" s="90">
        <f t="shared" si="27"/>
        <v>441116122</v>
      </c>
      <c r="G86" s="90">
        <v>0</v>
      </c>
      <c r="H86" s="90">
        <v>148062500</v>
      </c>
      <c r="I86" s="90">
        <v>293053622</v>
      </c>
      <c r="J86" s="90">
        <v>13905000</v>
      </c>
      <c r="K86" s="90">
        <v>7570500</v>
      </c>
      <c r="L86" s="90">
        <v>7570500</v>
      </c>
      <c r="M86" s="90">
        <v>7570500</v>
      </c>
      <c r="N86" s="68">
        <f t="shared" si="19"/>
        <v>3.152231194125342E-2</v>
      </c>
      <c r="O86" s="85">
        <f t="shared" si="25"/>
        <v>1.7162147612460196E-2</v>
      </c>
    </row>
    <row r="87" spans="1:15" ht="76.5" x14ac:dyDescent="0.25">
      <c r="A87" s="88" t="s">
        <v>165</v>
      </c>
      <c r="B87" s="89" t="s">
        <v>166</v>
      </c>
      <c r="C87" s="90">
        <v>373269607</v>
      </c>
      <c r="D87" s="90">
        <v>0</v>
      </c>
      <c r="E87" s="90">
        <v>0</v>
      </c>
      <c r="F87" s="90">
        <f t="shared" si="27"/>
        <v>373269607</v>
      </c>
      <c r="G87" s="90">
        <v>0</v>
      </c>
      <c r="H87" s="90">
        <v>268082500</v>
      </c>
      <c r="I87" s="90">
        <v>105187107</v>
      </c>
      <c r="J87" s="90">
        <v>106087300</v>
      </c>
      <c r="K87" s="90">
        <v>12566133</v>
      </c>
      <c r="L87" s="90">
        <v>12566133</v>
      </c>
      <c r="M87" s="90">
        <v>12566133</v>
      </c>
      <c r="N87" s="68">
        <f>+J87/F87</f>
        <v>0.28421092425025646</v>
      </c>
      <c r="O87" s="85">
        <f>+K87/F87</f>
        <v>3.3665031291979793E-2</v>
      </c>
    </row>
    <row r="88" spans="1:15" ht="76.5" x14ac:dyDescent="0.25">
      <c r="A88" s="106" t="s">
        <v>167</v>
      </c>
      <c r="B88" s="107" t="s">
        <v>168</v>
      </c>
      <c r="C88" s="98">
        <v>2503479153</v>
      </c>
      <c r="D88" s="90">
        <v>0</v>
      </c>
      <c r="E88" s="90">
        <v>0</v>
      </c>
      <c r="F88" s="90">
        <f t="shared" si="27"/>
        <v>2503479153</v>
      </c>
      <c r="G88" s="98"/>
      <c r="H88" s="98">
        <v>1729804336</v>
      </c>
      <c r="I88" s="90">
        <v>773674817</v>
      </c>
      <c r="J88" s="98">
        <v>981717456.92999995</v>
      </c>
      <c r="K88" s="98">
        <v>24357500</v>
      </c>
      <c r="L88" s="98">
        <v>24357500</v>
      </c>
      <c r="M88" s="98">
        <v>24357500</v>
      </c>
      <c r="N88" s="68">
        <f>+J88/F88</f>
        <v>0.39214125500249369</v>
      </c>
      <c r="O88" s="85">
        <f>+K88/F88</f>
        <v>9.7294598881766687E-3</v>
      </c>
    </row>
    <row r="89" spans="1:15" ht="51" x14ac:dyDescent="0.25">
      <c r="A89" s="106" t="s">
        <v>184</v>
      </c>
      <c r="B89" s="107" t="s">
        <v>185</v>
      </c>
      <c r="C89" s="98">
        <v>4556348401</v>
      </c>
      <c r="D89" s="90">
        <v>0</v>
      </c>
      <c r="E89" s="90">
        <v>0</v>
      </c>
      <c r="F89" s="90">
        <f t="shared" si="27"/>
        <v>4556348401</v>
      </c>
      <c r="G89" s="98"/>
      <c r="H89" s="98">
        <v>1986650166</v>
      </c>
      <c r="I89" s="90">
        <v>2569698235</v>
      </c>
      <c r="J89" s="98">
        <v>435966333</v>
      </c>
      <c r="K89" s="98">
        <v>123256532</v>
      </c>
      <c r="L89" s="98">
        <v>123256532</v>
      </c>
      <c r="M89" s="98">
        <v>123256532</v>
      </c>
      <c r="N89" s="68">
        <f>+J89/F89</f>
        <v>9.5683274111417096E-2</v>
      </c>
      <c r="O89" s="85">
        <f>+K89/F89</f>
        <v>2.7051603861756576E-2</v>
      </c>
    </row>
    <row r="90" spans="1:15" ht="64.5" thickBot="1" x14ac:dyDescent="0.3">
      <c r="A90" s="106" t="s">
        <v>186</v>
      </c>
      <c r="B90" s="107" t="s">
        <v>187</v>
      </c>
      <c r="C90" s="98">
        <v>1359936075</v>
      </c>
      <c r="D90" s="90">
        <v>0</v>
      </c>
      <c r="E90" s="90">
        <v>0</v>
      </c>
      <c r="F90" s="90">
        <f t="shared" si="27"/>
        <v>1359936075</v>
      </c>
      <c r="G90" s="98">
        <v>0</v>
      </c>
      <c r="H90" s="98">
        <v>1070722741</v>
      </c>
      <c r="I90" s="90">
        <v>289213334</v>
      </c>
      <c r="J90" s="98">
        <v>398070000</v>
      </c>
      <c r="K90" s="98">
        <v>57871666</v>
      </c>
      <c r="L90" s="98">
        <v>57871666</v>
      </c>
      <c r="M90" s="98">
        <v>57871666</v>
      </c>
      <c r="N90" s="68">
        <f t="shared" si="19"/>
        <v>0.29271228796544718</v>
      </c>
      <c r="O90" s="85">
        <f t="shared" si="25"/>
        <v>4.2554695815389704E-2</v>
      </c>
    </row>
    <row r="91" spans="1:15" ht="16.5" thickTop="1" thickBot="1" x14ac:dyDescent="0.3">
      <c r="A91" s="118" t="s">
        <v>169</v>
      </c>
      <c r="B91" s="119" t="s">
        <v>1</v>
      </c>
      <c r="C91" s="100">
        <f t="shared" ref="C91:M91" si="28">+C8+C77</f>
        <v>75345160000</v>
      </c>
      <c r="D91" s="100">
        <f t="shared" si="28"/>
        <v>1022275000</v>
      </c>
      <c r="E91" s="100">
        <f t="shared" si="28"/>
        <v>1022275000</v>
      </c>
      <c r="F91" s="100">
        <f t="shared" si="28"/>
        <v>75345160000</v>
      </c>
      <c r="G91" s="100">
        <f t="shared" si="28"/>
        <v>11234371000</v>
      </c>
      <c r="H91" s="100">
        <f t="shared" si="28"/>
        <v>53453712416.290001</v>
      </c>
      <c r="I91" s="100">
        <f t="shared" si="28"/>
        <v>10657076583.709999</v>
      </c>
      <c r="J91" s="100">
        <f t="shared" si="28"/>
        <v>24052723156.980003</v>
      </c>
      <c r="K91" s="100">
        <f t="shared" si="28"/>
        <v>8992572549.2999992</v>
      </c>
      <c r="L91" s="100">
        <f t="shared" si="28"/>
        <v>8992572549.2999992</v>
      </c>
      <c r="M91" s="100">
        <f t="shared" si="28"/>
        <v>8992572549.2999992</v>
      </c>
      <c r="N91" s="101">
        <f t="shared" si="19"/>
        <v>0.31923381882764607</v>
      </c>
      <c r="O91" s="102">
        <f t="shared" si="25"/>
        <v>0.11935169491046271</v>
      </c>
    </row>
    <row r="92" spans="1:15" ht="15.75" thickTop="1" x14ac:dyDescent="0.25"/>
    <row r="93" spans="1:15" x14ac:dyDescent="0.25">
      <c r="C93" s="116"/>
    </row>
  </sheetData>
  <mergeCells count="8">
    <mergeCell ref="A77:B77"/>
    <mergeCell ref="A91:B91"/>
    <mergeCell ref="A4:O4"/>
    <mergeCell ref="A5:O5"/>
    <mergeCell ref="A6:O6"/>
    <mergeCell ref="A38:B38"/>
    <mergeCell ref="A69:B69"/>
    <mergeCell ref="A74:B7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2"/>
  <sheetViews>
    <sheetView topLeftCell="I84" workbookViewId="0">
      <selection activeCell="J88" sqref="J88"/>
    </sheetView>
  </sheetViews>
  <sheetFormatPr baseColWidth="10" defaultRowHeight="15" x14ac:dyDescent="0.25"/>
  <cols>
    <col min="1" max="1" width="32.7109375" customWidth="1"/>
    <col min="2" max="2" width="37.140625" customWidth="1"/>
    <col min="3" max="3" width="30" customWidth="1"/>
    <col min="4" max="4" width="23.140625" customWidth="1"/>
    <col min="5" max="5" width="26.42578125" customWidth="1"/>
    <col min="6" max="6" width="20.85546875" customWidth="1"/>
    <col min="7" max="7" width="20.42578125" customWidth="1"/>
    <col min="8" max="9" width="20.85546875" customWidth="1"/>
    <col min="10" max="10" width="19.7109375" customWidth="1"/>
    <col min="11" max="13" width="19.85546875" customWidth="1"/>
    <col min="14" max="14" width="8.28515625" bestFit="1" customWidth="1"/>
    <col min="15" max="15" width="7.42578125" bestFit="1" customWidth="1"/>
  </cols>
  <sheetData>
    <row r="1" spans="1:15" x14ac:dyDescent="0.25">
      <c r="A1" s="66" t="s">
        <v>0</v>
      </c>
      <c r="B1" s="66">
        <v>2025</v>
      </c>
      <c r="C1" s="67" t="s">
        <v>1</v>
      </c>
      <c r="D1" s="67" t="s">
        <v>1</v>
      </c>
      <c r="E1" s="67" t="s">
        <v>1</v>
      </c>
      <c r="F1" s="67" t="s">
        <v>1</v>
      </c>
      <c r="G1" s="67" t="s">
        <v>1</v>
      </c>
      <c r="H1" s="67" t="s">
        <v>1</v>
      </c>
      <c r="I1" s="67" t="s">
        <v>1</v>
      </c>
      <c r="J1" s="67" t="s">
        <v>1</v>
      </c>
      <c r="K1" s="67" t="s">
        <v>1</v>
      </c>
      <c r="L1" s="67" t="s">
        <v>1</v>
      </c>
      <c r="M1" s="67" t="s">
        <v>1</v>
      </c>
      <c r="N1" s="68"/>
      <c r="O1" s="68"/>
    </row>
    <row r="2" spans="1:15" x14ac:dyDescent="0.25">
      <c r="A2" s="66" t="s">
        <v>2</v>
      </c>
      <c r="B2" s="66" t="s">
        <v>3</v>
      </c>
      <c r="C2" s="67" t="s">
        <v>1</v>
      </c>
      <c r="D2" s="67" t="s">
        <v>1</v>
      </c>
      <c r="E2" s="67" t="s">
        <v>1</v>
      </c>
      <c r="F2" s="67" t="s">
        <v>1</v>
      </c>
      <c r="G2" s="67" t="s">
        <v>1</v>
      </c>
      <c r="H2" s="67" t="s">
        <v>1</v>
      </c>
      <c r="I2" s="67" t="s">
        <v>1</v>
      </c>
      <c r="J2" s="67" t="s">
        <v>1</v>
      </c>
      <c r="K2" s="67" t="s">
        <v>1</v>
      </c>
      <c r="L2" s="67" t="s">
        <v>1</v>
      </c>
      <c r="M2" s="67" t="s">
        <v>1</v>
      </c>
      <c r="N2" s="68"/>
      <c r="O2" s="68"/>
    </row>
    <row r="3" spans="1:15" x14ac:dyDescent="0.25">
      <c r="A3" s="66" t="s">
        <v>4</v>
      </c>
      <c r="B3" s="70" t="s">
        <v>173</v>
      </c>
      <c r="C3" s="67" t="s">
        <v>1</v>
      </c>
      <c r="D3" s="67" t="s">
        <v>1</v>
      </c>
      <c r="E3" s="67" t="s">
        <v>1</v>
      </c>
      <c r="F3" s="67" t="s">
        <v>1</v>
      </c>
      <c r="G3" s="67" t="s">
        <v>1</v>
      </c>
      <c r="H3" s="67" t="s">
        <v>1</v>
      </c>
      <c r="I3" s="67" t="s">
        <v>1</v>
      </c>
      <c r="J3" s="67" t="s">
        <v>1</v>
      </c>
      <c r="K3" s="67" t="s">
        <v>1</v>
      </c>
      <c r="L3" s="67" t="s">
        <v>1</v>
      </c>
      <c r="M3" s="67" t="s">
        <v>1</v>
      </c>
      <c r="N3" s="68"/>
      <c r="O3" s="68"/>
    </row>
    <row r="4" spans="1:15" x14ac:dyDescent="0.25">
      <c r="A4" s="120" t="s">
        <v>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 x14ac:dyDescent="0.25">
      <c r="A5" s="120" t="s">
        <v>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5" ht="15.75" thickBot="1" x14ac:dyDescent="0.3">
      <c r="A6" s="122" t="s">
        <v>192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</row>
    <row r="7" spans="1:15" ht="16.5" thickTop="1" thickBot="1" x14ac:dyDescent="0.3">
      <c r="A7" s="71" t="s">
        <v>7</v>
      </c>
      <c r="B7" s="72" t="s">
        <v>8</v>
      </c>
      <c r="C7" s="73" t="s">
        <v>9</v>
      </c>
      <c r="D7" s="73" t="s">
        <v>10</v>
      </c>
      <c r="E7" s="73" t="s">
        <v>11</v>
      </c>
      <c r="F7" s="73" t="s">
        <v>12</v>
      </c>
      <c r="G7" s="73" t="s">
        <v>13</v>
      </c>
      <c r="H7" s="73" t="s">
        <v>14</v>
      </c>
      <c r="I7" s="73" t="s">
        <v>15</v>
      </c>
      <c r="J7" s="73" t="s">
        <v>16</v>
      </c>
      <c r="K7" s="73" t="s">
        <v>17</v>
      </c>
      <c r="L7" s="73" t="s">
        <v>18</v>
      </c>
      <c r="M7" s="73" t="s">
        <v>19</v>
      </c>
      <c r="N7" s="74" t="s">
        <v>171</v>
      </c>
      <c r="O7" s="75" t="s">
        <v>172</v>
      </c>
    </row>
    <row r="8" spans="1:15" ht="15.75" thickTop="1" x14ac:dyDescent="0.25">
      <c r="A8" s="59" t="s">
        <v>178</v>
      </c>
      <c r="B8" s="60" t="s">
        <v>20</v>
      </c>
      <c r="C8" s="76">
        <f t="shared" ref="C8:M8" si="0">+C9+C38+C69+C74</f>
        <v>51345160000</v>
      </c>
      <c r="D8" s="76">
        <f t="shared" si="0"/>
        <v>1503871000</v>
      </c>
      <c r="E8" s="76">
        <f t="shared" si="0"/>
        <v>1503871000</v>
      </c>
      <c r="F8" s="76">
        <f t="shared" si="0"/>
        <v>51345160000</v>
      </c>
      <c r="G8" s="76">
        <f t="shared" si="0"/>
        <v>11234371000</v>
      </c>
      <c r="H8" s="76">
        <f t="shared" si="0"/>
        <v>37861024340.059998</v>
      </c>
      <c r="I8" s="76">
        <f t="shared" si="0"/>
        <v>2249764659.9400001</v>
      </c>
      <c r="J8" s="76">
        <f t="shared" si="0"/>
        <v>19906958764.5</v>
      </c>
      <c r="K8" s="76">
        <f t="shared" si="0"/>
        <v>10844096733.84</v>
      </c>
      <c r="L8" s="76">
        <f t="shared" si="0"/>
        <v>10843893433.84</v>
      </c>
      <c r="M8" s="76">
        <f t="shared" si="0"/>
        <v>10838120916.84</v>
      </c>
      <c r="N8" s="77">
        <f t="shared" ref="N8:N40" si="1">+J8/F8</f>
        <v>0.38770857398243574</v>
      </c>
      <c r="O8" s="78">
        <f>+K8/F8</f>
        <v>0.21119997939124155</v>
      </c>
    </row>
    <row r="9" spans="1:15" x14ac:dyDescent="0.25">
      <c r="A9" s="49" t="s">
        <v>179</v>
      </c>
      <c r="B9" s="50" t="s">
        <v>180</v>
      </c>
      <c r="C9" s="76">
        <f>+C10</f>
        <v>24480522000</v>
      </c>
      <c r="D9" s="76">
        <f t="shared" ref="D9:M9" si="2">+D10</f>
        <v>29000000</v>
      </c>
      <c r="E9" s="76">
        <f t="shared" si="2"/>
        <v>29000000</v>
      </c>
      <c r="F9" s="76">
        <f t="shared" si="2"/>
        <v>24480522000</v>
      </c>
      <c r="G9" s="76">
        <f t="shared" si="2"/>
        <v>1234371000</v>
      </c>
      <c r="H9" s="76">
        <f t="shared" si="2"/>
        <v>23246151000</v>
      </c>
      <c r="I9" s="76">
        <f t="shared" si="2"/>
        <v>0</v>
      </c>
      <c r="J9" s="76">
        <f t="shared" si="2"/>
        <v>7092283180</v>
      </c>
      <c r="K9" s="76">
        <f t="shared" si="2"/>
        <v>7089429600</v>
      </c>
      <c r="L9" s="76">
        <f t="shared" si="2"/>
        <v>7089226300</v>
      </c>
      <c r="M9" s="76">
        <f t="shared" si="2"/>
        <v>7089226300</v>
      </c>
      <c r="N9" s="77">
        <f t="shared" si="1"/>
        <v>0.2897112724965587</v>
      </c>
      <c r="O9" s="78">
        <f t="shared" ref="O9:O73" si="3">+K9/F9</f>
        <v>0.28959470717168528</v>
      </c>
    </row>
    <row r="10" spans="1:15" ht="15.75" thickBot="1" x14ac:dyDescent="0.3">
      <c r="A10" s="79" t="s">
        <v>21</v>
      </c>
      <c r="B10" s="53" t="s">
        <v>22</v>
      </c>
      <c r="C10" s="80">
        <f>+C11+C21+C31+C37</f>
        <v>24480522000</v>
      </c>
      <c r="D10" s="80">
        <f t="shared" ref="D10:M10" si="4">+D11+D21+D31+D37</f>
        <v>29000000</v>
      </c>
      <c r="E10" s="80">
        <f t="shared" si="4"/>
        <v>29000000</v>
      </c>
      <c r="F10" s="80">
        <f t="shared" si="4"/>
        <v>24480522000</v>
      </c>
      <c r="G10" s="80">
        <f t="shared" si="4"/>
        <v>1234371000</v>
      </c>
      <c r="H10" s="80">
        <f t="shared" si="4"/>
        <v>23246151000</v>
      </c>
      <c r="I10" s="80">
        <f t="shared" si="4"/>
        <v>0</v>
      </c>
      <c r="J10" s="80">
        <f t="shared" si="4"/>
        <v>7092283180</v>
      </c>
      <c r="K10" s="80">
        <f t="shared" si="4"/>
        <v>7089429600</v>
      </c>
      <c r="L10" s="80">
        <f t="shared" si="4"/>
        <v>7089226300</v>
      </c>
      <c r="M10" s="80">
        <f t="shared" si="4"/>
        <v>7089226300</v>
      </c>
      <c r="N10" s="81">
        <f t="shared" si="1"/>
        <v>0.2897112724965587</v>
      </c>
      <c r="O10" s="82">
        <f t="shared" si="3"/>
        <v>0.28959470717168528</v>
      </c>
    </row>
    <row r="11" spans="1:15" ht="15.75" thickTop="1" x14ac:dyDescent="0.25">
      <c r="A11" s="83" t="s">
        <v>23</v>
      </c>
      <c r="B11" s="3" t="s">
        <v>24</v>
      </c>
      <c r="C11" s="84">
        <f>+C12</f>
        <v>16329671000</v>
      </c>
      <c r="D11" s="84">
        <f t="shared" ref="D11:M11" si="5">+D12</f>
        <v>0</v>
      </c>
      <c r="E11" s="84">
        <f t="shared" si="5"/>
        <v>0</v>
      </c>
      <c r="F11" s="84">
        <f t="shared" si="5"/>
        <v>16329671000</v>
      </c>
      <c r="G11" s="84">
        <f t="shared" si="5"/>
        <v>0</v>
      </c>
      <c r="H11" s="84">
        <f t="shared" si="5"/>
        <v>16329671000</v>
      </c>
      <c r="I11" s="84">
        <f t="shared" si="5"/>
        <v>0</v>
      </c>
      <c r="J11" s="84">
        <f t="shared" si="5"/>
        <v>4828764186</v>
      </c>
      <c r="K11" s="84">
        <f t="shared" si="5"/>
        <v>4826388112</v>
      </c>
      <c r="L11" s="84">
        <f t="shared" si="5"/>
        <v>4826388112</v>
      </c>
      <c r="M11" s="84">
        <f t="shared" si="5"/>
        <v>4826388112</v>
      </c>
      <c r="N11" s="68">
        <f t="shared" si="1"/>
        <v>0.29570492791924591</v>
      </c>
      <c r="O11" s="85">
        <f t="shared" si="3"/>
        <v>0.29555942137474783</v>
      </c>
    </row>
    <row r="12" spans="1:15" x14ac:dyDescent="0.25">
      <c r="A12" s="86" t="s">
        <v>25</v>
      </c>
      <c r="B12" s="4" t="s">
        <v>26</v>
      </c>
      <c r="C12" s="87">
        <f>SUM(C13:C20)</f>
        <v>16329671000</v>
      </c>
      <c r="D12" s="87">
        <f t="shared" ref="D12:M12" si="6">SUM(D13:D20)</f>
        <v>0</v>
      </c>
      <c r="E12" s="87">
        <f t="shared" si="6"/>
        <v>0</v>
      </c>
      <c r="F12" s="87">
        <f t="shared" si="6"/>
        <v>16329671000</v>
      </c>
      <c r="G12" s="87">
        <f t="shared" si="6"/>
        <v>0</v>
      </c>
      <c r="H12" s="87">
        <f t="shared" si="6"/>
        <v>16329671000</v>
      </c>
      <c r="I12" s="87">
        <f t="shared" si="6"/>
        <v>0</v>
      </c>
      <c r="J12" s="87">
        <f t="shared" si="6"/>
        <v>4828764186</v>
      </c>
      <c r="K12" s="87">
        <f t="shared" si="6"/>
        <v>4826388112</v>
      </c>
      <c r="L12" s="87">
        <f t="shared" si="6"/>
        <v>4826388112</v>
      </c>
      <c r="M12" s="87">
        <f t="shared" si="6"/>
        <v>4826388112</v>
      </c>
      <c r="N12" s="68">
        <f t="shared" si="1"/>
        <v>0.29570492791924591</v>
      </c>
      <c r="O12" s="85">
        <f t="shared" si="3"/>
        <v>0.29555942137474783</v>
      </c>
    </row>
    <row r="13" spans="1:15" x14ac:dyDescent="0.25">
      <c r="A13" s="88" t="s">
        <v>27</v>
      </c>
      <c r="B13" s="89" t="s">
        <v>28</v>
      </c>
      <c r="C13" s="90">
        <v>12422135022</v>
      </c>
      <c r="D13" s="90">
        <v>0</v>
      </c>
      <c r="E13" s="90">
        <v>0</v>
      </c>
      <c r="F13" s="90">
        <f>+C13+D13-E13</f>
        <v>12422135022</v>
      </c>
      <c r="G13" s="90">
        <v>0</v>
      </c>
      <c r="H13" s="90">
        <v>12422135022</v>
      </c>
      <c r="I13" s="90">
        <v>0</v>
      </c>
      <c r="J13" s="90">
        <v>4224942270</v>
      </c>
      <c r="K13" s="90">
        <v>4224942270</v>
      </c>
      <c r="L13" s="90">
        <v>4224942270</v>
      </c>
      <c r="M13" s="90">
        <v>4224942270</v>
      </c>
      <c r="N13" s="68">
        <f t="shared" si="1"/>
        <v>0.34011401925011214</v>
      </c>
      <c r="O13" s="85">
        <f>+K13/F13</f>
        <v>0.34011401925011214</v>
      </c>
    </row>
    <row r="14" spans="1:15" x14ac:dyDescent="0.25">
      <c r="A14" s="88" t="s">
        <v>29</v>
      </c>
      <c r="B14" s="89" t="s">
        <v>30</v>
      </c>
      <c r="C14" s="90">
        <v>732062860</v>
      </c>
      <c r="D14" s="90">
        <v>0</v>
      </c>
      <c r="E14" s="90">
        <v>0</v>
      </c>
      <c r="F14" s="90">
        <f t="shared" ref="F14:F20" si="7">+C14+D14-E14</f>
        <v>732062860</v>
      </c>
      <c r="G14" s="90">
        <v>0</v>
      </c>
      <c r="H14" s="90">
        <v>732062860</v>
      </c>
      <c r="I14" s="90">
        <v>0</v>
      </c>
      <c r="J14" s="90">
        <v>248099581</v>
      </c>
      <c r="K14" s="90">
        <v>248099581</v>
      </c>
      <c r="L14" s="90">
        <v>248099581</v>
      </c>
      <c r="M14" s="90">
        <v>248099581</v>
      </c>
      <c r="N14" s="68">
        <f t="shared" si="1"/>
        <v>0.3389047506111702</v>
      </c>
      <c r="O14" s="85">
        <f t="shared" si="3"/>
        <v>0.3389047506111702</v>
      </c>
    </row>
    <row r="15" spans="1:15" x14ac:dyDescent="0.25">
      <c r="A15" s="88" t="s">
        <v>31</v>
      </c>
      <c r="B15" s="89" t="s">
        <v>32</v>
      </c>
      <c r="C15" s="90">
        <v>21963224</v>
      </c>
      <c r="D15" s="90">
        <v>0</v>
      </c>
      <c r="E15" s="90">
        <v>0</v>
      </c>
      <c r="F15" s="90">
        <f t="shared" si="7"/>
        <v>21963224</v>
      </c>
      <c r="G15" s="90">
        <v>0</v>
      </c>
      <c r="H15" s="90">
        <v>21963224</v>
      </c>
      <c r="I15" s="90">
        <v>0</v>
      </c>
      <c r="J15" s="90">
        <v>7593883</v>
      </c>
      <c r="K15" s="90">
        <v>7593883</v>
      </c>
      <c r="L15" s="90">
        <v>7593883</v>
      </c>
      <c r="M15" s="90">
        <v>7593883</v>
      </c>
      <c r="N15" s="68">
        <f t="shared" si="1"/>
        <v>0.34575447575456136</v>
      </c>
      <c r="O15" s="85">
        <f t="shared" si="3"/>
        <v>0.34575447575456136</v>
      </c>
    </row>
    <row r="16" spans="1:15" x14ac:dyDescent="0.25">
      <c r="A16" s="88" t="s">
        <v>33</v>
      </c>
      <c r="B16" s="89" t="s">
        <v>34</v>
      </c>
      <c r="C16" s="90">
        <v>634664758</v>
      </c>
      <c r="D16" s="90">
        <v>0</v>
      </c>
      <c r="E16" s="90">
        <v>0</v>
      </c>
      <c r="F16" s="90">
        <f t="shared" si="7"/>
        <v>634664758</v>
      </c>
      <c r="G16" s="90">
        <v>0</v>
      </c>
      <c r="H16" s="90">
        <v>634664758</v>
      </c>
      <c r="I16" s="90">
        <v>0</v>
      </c>
      <c r="J16" s="90">
        <v>22027854</v>
      </c>
      <c r="K16" s="90">
        <v>20940510</v>
      </c>
      <c r="L16" s="90">
        <v>20940510</v>
      </c>
      <c r="M16" s="90">
        <v>20940510</v>
      </c>
      <c r="N16" s="68">
        <f t="shared" si="1"/>
        <v>3.4707857530037932E-2</v>
      </c>
      <c r="O16" s="85">
        <f t="shared" si="3"/>
        <v>3.2994600276828351E-2</v>
      </c>
    </row>
    <row r="17" spans="1:15" x14ac:dyDescent="0.25">
      <c r="A17" s="88" t="s">
        <v>35</v>
      </c>
      <c r="B17" s="89" t="s">
        <v>36</v>
      </c>
      <c r="C17" s="90">
        <v>423760126</v>
      </c>
      <c r="D17" s="90">
        <v>0</v>
      </c>
      <c r="E17" s="90">
        <v>0</v>
      </c>
      <c r="F17" s="90">
        <f t="shared" si="7"/>
        <v>423760126</v>
      </c>
      <c r="G17" s="90">
        <v>0</v>
      </c>
      <c r="H17" s="90">
        <v>423760126</v>
      </c>
      <c r="I17" s="90">
        <v>0</v>
      </c>
      <c r="J17" s="90">
        <v>178379828</v>
      </c>
      <c r="K17" s="90">
        <v>178104440</v>
      </c>
      <c r="L17" s="90">
        <v>178104440</v>
      </c>
      <c r="M17" s="90">
        <v>178104440</v>
      </c>
      <c r="N17" s="68">
        <f t="shared" si="1"/>
        <v>0.42094528733456155</v>
      </c>
      <c r="O17" s="85">
        <f t="shared" si="3"/>
        <v>0.42029541967806572</v>
      </c>
    </row>
    <row r="18" spans="1:15" ht="25.5" x14ac:dyDescent="0.25">
      <c r="A18" s="88" t="s">
        <v>37</v>
      </c>
      <c r="B18" s="89" t="s">
        <v>38</v>
      </c>
      <c r="C18" s="90">
        <v>75349028</v>
      </c>
      <c r="D18" s="90">
        <v>0</v>
      </c>
      <c r="E18" s="90">
        <v>0</v>
      </c>
      <c r="F18" s="90">
        <f t="shared" si="7"/>
        <v>75349028</v>
      </c>
      <c r="G18" s="90">
        <v>0</v>
      </c>
      <c r="H18" s="90">
        <v>75349028</v>
      </c>
      <c r="I18" s="90">
        <v>0</v>
      </c>
      <c r="J18" s="90">
        <v>21779245</v>
      </c>
      <c r="K18" s="90">
        <v>21779245</v>
      </c>
      <c r="L18" s="90">
        <v>21779245</v>
      </c>
      <c r="M18" s="90">
        <v>21779245</v>
      </c>
      <c r="N18" s="68">
        <f t="shared" si="1"/>
        <v>0.28904480360383678</v>
      </c>
      <c r="O18" s="85">
        <f t="shared" si="3"/>
        <v>0.28904480360383678</v>
      </c>
    </row>
    <row r="19" spans="1:15" x14ac:dyDescent="0.25">
      <c r="A19" s="88" t="s">
        <v>39</v>
      </c>
      <c r="B19" s="89" t="s">
        <v>40</v>
      </c>
      <c r="C19" s="90">
        <v>1309052686</v>
      </c>
      <c r="D19" s="90">
        <v>0</v>
      </c>
      <c r="E19" s="90">
        <v>0</v>
      </c>
      <c r="F19" s="90">
        <f t="shared" si="7"/>
        <v>1309052686</v>
      </c>
      <c r="G19" s="90">
        <v>0</v>
      </c>
      <c r="H19" s="90">
        <v>1309052686</v>
      </c>
      <c r="I19" s="90">
        <v>0</v>
      </c>
      <c r="J19" s="90">
        <v>10166457</v>
      </c>
      <c r="K19" s="90">
        <v>9579332</v>
      </c>
      <c r="L19" s="90">
        <v>9579332</v>
      </c>
      <c r="M19" s="90">
        <v>9579332</v>
      </c>
      <c r="N19" s="68">
        <f t="shared" si="1"/>
        <v>7.7662703027370737E-3</v>
      </c>
      <c r="O19" s="85">
        <f t="shared" si="3"/>
        <v>7.3177589431262964E-3</v>
      </c>
    </row>
    <row r="20" spans="1:15" x14ac:dyDescent="0.25">
      <c r="A20" s="88" t="s">
        <v>41</v>
      </c>
      <c r="B20" s="89" t="s">
        <v>42</v>
      </c>
      <c r="C20" s="90">
        <v>710683296</v>
      </c>
      <c r="D20" s="90">
        <v>0</v>
      </c>
      <c r="E20" s="90">
        <v>0</v>
      </c>
      <c r="F20" s="90">
        <f t="shared" si="7"/>
        <v>710683296</v>
      </c>
      <c r="G20" s="90">
        <v>0</v>
      </c>
      <c r="H20" s="90">
        <v>710683296</v>
      </c>
      <c r="I20" s="90">
        <v>0</v>
      </c>
      <c r="J20" s="90">
        <v>115775068</v>
      </c>
      <c r="K20" s="90">
        <v>115348851</v>
      </c>
      <c r="L20" s="90">
        <v>115348851</v>
      </c>
      <c r="M20" s="90">
        <v>115348851</v>
      </c>
      <c r="N20" s="68">
        <f t="shared" si="1"/>
        <v>0.16290669648720715</v>
      </c>
      <c r="O20" s="85">
        <f t="shared" si="3"/>
        <v>0.16230696802531855</v>
      </c>
    </row>
    <row r="21" spans="1:15" x14ac:dyDescent="0.25">
      <c r="A21" s="91" t="s">
        <v>43</v>
      </c>
      <c r="B21" s="39" t="s">
        <v>44</v>
      </c>
      <c r="C21" s="92">
        <f>SUM(C22:C30)</f>
        <v>5887913000</v>
      </c>
      <c r="D21" s="92">
        <f t="shared" ref="D21:M21" si="8">SUM(D22:D30)</f>
        <v>0</v>
      </c>
      <c r="E21" s="92">
        <f t="shared" si="8"/>
        <v>0</v>
      </c>
      <c r="F21" s="92">
        <f t="shared" si="8"/>
        <v>5887913000</v>
      </c>
      <c r="G21" s="92">
        <f t="shared" si="8"/>
        <v>0</v>
      </c>
      <c r="H21" s="92">
        <f t="shared" si="8"/>
        <v>5887913000</v>
      </c>
      <c r="I21" s="92">
        <f t="shared" si="8"/>
        <v>0</v>
      </c>
      <c r="J21" s="92">
        <f t="shared" si="8"/>
        <v>1933382038</v>
      </c>
      <c r="K21" s="92">
        <f t="shared" si="8"/>
        <v>1933382038</v>
      </c>
      <c r="L21" s="92">
        <f t="shared" si="8"/>
        <v>1933178738</v>
      </c>
      <c r="M21" s="92">
        <f t="shared" si="8"/>
        <v>1933178738</v>
      </c>
      <c r="N21" s="93">
        <f t="shared" si="1"/>
        <v>0.32836457298197169</v>
      </c>
      <c r="O21" s="94">
        <f t="shared" si="3"/>
        <v>0.32836457298197169</v>
      </c>
    </row>
    <row r="22" spans="1:15" ht="25.5" x14ac:dyDescent="0.25">
      <c r="A22" s="88" t="s">
        <v>45</v>
      </c>
      <c r="B22" s="89" t="s">
        <v>46</v>
      </c>
      <c r="C22" s="90">
        <v>1783978358</v>
      </c>
      <c r="D22" s="90">
        <v>0</v>
      </c>
      <c r="E22" s="90">
        <v>0</v>
      </c>
      <c r="F22" s="90">
        <f>+C22+D22-E22</f>
        <v>1783978358</v>
      </c>
      <c r="G22" s="90">
        <v>0</v>
      </c>
      <c r="H22" s="65">
        <v>1783978358</v>
      </c>
      <c r="I22" s="90">
        <v>0</v>
      </c>
      <c r="J22" s="90">
        <v>602419105</v>
      </c>
      <c r="K22" s="90">
        <v>602419105</v>
      </c>
      <c r="L22" s="90">
        <v>602419105</v>
      </c>
      <c r="M22" s="90">
        <v>602419105</v>
      </c>
      <c r="N22" s="68">
        <f t="shared" si="1"/>
        <v>0.33768296700379591</v>
      </c>
      <c r="O22" s="85">
        <f t="shared" si="3"/>
        <v>0.33768296700379591</v>
      </c>
    </row>
    <row r="23" spans="1:15" x14ac:dyDescent="0.25">
      <c r="A23" s="88" t="s">
        <v>47</v>
      </c>
      <c r="B23" s="89" t="s">
        <v>48</v>
      </c>
      <c r="C23" s="90">
        <v>1268913749</v>
      </c>
      <c r="D23" s="90">
        <v>0</v>
      </c>
      <c r="E23" s="90">
        <v>0</v>
      </c>
      <c r="F23" s="90">
        <f t="shared" ref="F23:F30" si="9">+C23+D23-E23</f>
        <v>1268913749</v>
      </c>
      <c r="G23" s="90">
        <v>0</v>
      </c>
      <c r="H23" s="65">
        <v>1268913749</v>
      </c>
      <c r="I23" s="90">
        <v>0</v>
      </c>
      <c r="J23" s="90">
        <v>427030205</v>
      </c>
      <c r="K23" s="90">
        <v>427030205</v>
      </c>
      <c r="L23" s="90">
        <v>426826905</v>
      </c>
      <c r="M23" s="90">
        <v>426826905</v>
      </c>
      <c r="N23" s="68">
        <f t="shared" si="1"/>
        <v>0.33653209710788623</v>
      </c>
      <c r="O23" s="85">
        <f t="shared" si="3"/>
        <v>0.33653209710788623</v>
      </c>
    </row>
    <row r="24" spans="1:15" x14ac:dyDescent="0.25">
      <c r="A24" s="88" t="s">
        <v>49</v>
      </c>
      <c r="B24" s="89" t="s">
        <v>50</v>
      </c>
      <c r="C24" s="90">
        <v>1438369991</v>
      </c>
      <c r="D24" s="90">
        <v>0</v>
      </c>
      <c r="E24" s="90">
        <v>0</v>
      </c>
      <c r="F24" s="90">
        <f t="shared" si="9"/>
        <v>1438369991</v>
      </c>
      <c r="G24" s="90">
        <v>0</v>
      </c>
      <c r="H24" s="65">
        <v>1438369991</v>
      </c>
      <c r="I24" s="90">
        <v>0</v>
      </c>
      <c r="J24" s="90">
        <v>431818128</v>
      </c>
      <c r="K24" s="90">
        <v>431818128</v>
      </c>
      <c r="L24" s="90">
        <v>431818128</v>
      </c>
      <c r="M24" s="90">
        <v>431818128</v>
      </c>
      <c r="N24" s="68">
        <f t="shared" si="1"/>
        <v>0.3002135269102677</v>
      </c>
      <c r="O24" s="85">
        <f t="shared" si="3"/>
        <v>0.3002135269102677</v>
      </c>
    </row>
    <row r="25" spans="1:15" ht="25.5" x14ac:dyDescent="0.25">
      <c r="A25" s="88" t="s">
        <v>51</v>
      </c>
      <c r="B25" s="89" t="s">
        <v>52</v>
      </c>
      <c r="C25" s="90">
        <v>585984556</v>
      </c>
      <c r="D25" s="90">
        <v>0</v>
      </c>
      <c r="E25" s="90">
        <v>0</v>
      </c>
      <c r="F25" s="90">
        <f t="shared" si="9"/>
        <v>585984556</v>
      </c>
      <c r="G25" s="90">
        <v>0</v>
      </c>
      <c r="H25" s="65">
        <v>585984556</v>
      </c>
      <c r="I25" s="90">
        <v>0</v>
      </c>
      <c r="J25" s="90">
        <v>198390900</v>
      </c>
      <c r="K25" s="90">
        <v>198390900</v>
      </c>
      <c r="L25" s="90">
        <v>198390900</v>
      </c>
      <c r="M25" s="90">
        <v>198390900</v>
      </c>
      <c r="N25" s="68">
        <f t="shared" si="1"/>
        <v>0.33855994662084576</v>
      </c>
      <c r="O25" s="85">
        <f t="shared" si="3"/>
        <v>0.33855994662084576</v>
      </c>
    </row>
    <row r="26" spans="1:15" ht="25.5" x14ac:dyDescent="0.25">
      <c r="A26" s="88" t="s">
        <v>53</v>
      </c>
      <c r="B26" s="89" t="s">
        <v>54</v>
      </c>
      <c r="C26" s="90">
        <v>77926468</v>
      </c>
      <c r="D26" s="90">
        <v>0</v>
      </c>
      <c r="E26" s="90">
        <v>0</v>
      </c>
      <c r="F26" s="90">
        <f t="shared" si="9"/>
        <v>77926468</v>
      </c>
      <c r="G26" s="90">
        <v>0</v>
      </c>
      <c r="H26" s="65">
        <v>77926468</v>
      </c>
      <c r="I26" s="90">
        <v>0</v>
      </c>
      <c r="J26" s="90">
        <v>26069400</v>
      </c>
      <c r="K26" s="90">
        <v>26069400</v>
      </c>
      <c r="L26" s="90">
        <v>26069400</v>
      </c>
      <c r="M26" s="90">
        <v>26069400</v>
      </c>
      <c r="N26" s="68">
        <f t="shared" si="1"/>
        <v>0.33453845232662155</v>
      </c>
      <c r="O26" s="85">
        <f t="shared" si="3"/>
        <v>0.33453845232662155</v>
      </c>
    </row>
    <row r="27" spans="1:15" x14ac:dyDescent="0.25">
      <c r="A27" s="88" t="s">
        <v>55</v>
      </c>
      <c r="B27" s="89" t="s">
        <v>56</v>
      </c>
      <c r="C27" s="90">
        <v>439514235</v>
      </c>
      <c r="D27" s="90">
        <v>0</v>
      </c>
      <c r="E27" s="90">
        <v>0</v>
      </c>
      <c r="F27" s="90">
        <f t="shared" si="9"/>
        <v>439514235</v>
      </c>
      <c r="G27" s="90">
        <v>0</v>
      </c>
      <c r="H27" s="65">
        <v>439514235</v>
      </c>
      <c r="I27" s="90">
        <v>0</v>
      </c>
      <c r="J27" s="90">
        <v>148520400</v>
      </c>
      <c r="K27" s="90">
        <v>148520400</v>
      </c>
      <c r="L27" s="90">
        <v>148520400</v>
      </c>
      <c r="M27" s="90">
        <v>148520400</v>
      </c>
      <c r="N27" s="68">
        <f t="shared" si="1"/>
        <v>0.33791943052765971</v>
      </c>
      <c r="O27" s="85">
        <f t="shared" si="3"/>
        <v>0.33791943052765971</v>
      </c>
    </row>
    <row r="28" spans="1:15" x14ac:dyDescent="0.25">
      <c r="A28" s="88" t="s">
        <v>57</v>
      </c>
      <c r="B28" s="89" t="s">
        <v>58</v>
      </c>
      <c r="C28" s="90">
        <v>73339709</v>
      </c>
      <c r="D28" s="90">
        <v>0</v>
      </c>
      <c r="E28" s="90">
        <v>0</v>
      </c>
      <c r="F28" s="90">
        <f t="shared" si="9"/>
        <v>73339709</v>
      </c>
      <c r="G28" s="90">
        <v>0</v>
      </c>
      <c r="H28" s="65">
        <v>73339709</v>
      </c>
      <c r="I28" s="90">
        <v>0</v>
      </c>
      <c r="J28" s="90">
        <v>24785000</v>
      </c>
      <c r="K28" s="90">
        <v>24785000</v>
      </c>
      <c r="L28" s="90">
        <v>24785000</v>
      </c>
      <c r="M28" s="90">
        <v>24785000</v>
      </c>
      <c r="N28" s="68">
        <f t="shared" si="1"/>
        <v>0.33794789123038382</v>
      </c>
      <c r="O28" s="85">
        <f t="shared" si="3"/>
        <v>0.33794789123038382</v>
      </c>
    </row>
    <row r="29" spans="1:15" x14ac:dyDescent="0.25">
      <c r="A29" s="88" t="s">
        <v>59</v>
      </c>
      <c r="B29" s="89" t="s">
        <v>60</v>
      </c>
      <c r="C29" s="90">
        <v>73339709</v>
      </c>
      <c r="D29" s="90">
        <v>0</v>
      </c>
      <c r="E29" s="90">
        <v>0</v>
      </c>
      <c r="F29" s="90">
        <f t="shared" si="9"/>
        <v>73339709</v>
      </c>
      <c r="G29" s="90">
        <v>0</v>
      </c>
      <c r="H29" s="65">
        <v>73339709</v>
      </c>
      <c r="I29" s="90">
        <v>0</v>
      </c>
      <c r="J29" s="90">
        <v>24785000</v>
      </c>
      <c r="K29" s="90">
        <v>24785000</v>
      </c>
      <c r="L29" s="90">
        <v>24785000</v>
      </c>
      <c r="M29" s="90">
        <v>24785000</v>
      </c>
      <c r="N29" s="68">
        <f t="shared" si="1"/>
        <v>0.33794789123038382</v>
      </c>
      <c r="O29" s="85">
        <f t="shared" si="3"/>
        <v>0.33794789123038382</v>
      </c>
    </row>
    <row r="30" spans="1:15" ht="25.5" x14ac:dyDescent="0.25">
      <c r="A30" s="88" t="s">
        <v>61</v>
      </c>
      <c r="B30" s="89" t="s">
        <v>62</v>
      </c>
      <c r="C30" s="90">
        <v>146546225</v>
      </c>
      <c r="D30" s="90">
        <v>0</v>
      </c>
      <c r="E30" s="90">
        <v>0</v>
      </c>
      <c r="F30" s="90">
        <f t="shared" si="9"/>
        <v>146546225</v>
      </c>
      <c r="G30" s="90">
        <v>0</v>
      </c>
      <c r="H30" s="65">
        <v>146546225</v>
      </c>
      <c r="I30" s="90">
        <v>0</v>
      </c>
      <c r="J30" s="90">
        <v>49563900</v>
      </c>
      <c r="K30" s="90">
        <v>49563900</v>
      </c>
      <c r="L30" s="90">
        <v>49563900</v>
      </c>
      <c r="M30" s="90">
        <v>49563900</v>
      </c>
      <c r="N30" s="68">
        <f t="shared" si="1"/>
        <v>0.33821342037299151</v>
      </c>
      <c r="O30" s="85">
        <f t="shared" si="3"/>
        <v>0.33821342037299151</v>
      </c>
    </row>
    <row r="31" spans="1:15" ht="25.5" x14ac:dyDescent="0.25">
      <c r="A31" s="86" t="s">
        <v>63</v>
      </c>
      <c r="B31" s="4" t="s">
        <v>64</v>
      </c>
      <c r="C31" s="92">
        <f>SUM(C32:C36)</f>
        <v>1028567000</v>
      </c>
      <c r="D31" s="92">
        <f t="shared" ref="D31:M31" si="10">SUM(D32:D36)</f>
        <v>29000000</v>
      </c>
      <c r="E31" s="92">
        <f t="shared" si="10"/>
        <v>29000000</v>
      </c>
      <c r="F31" s="92">
        <f t="shared" si="10"/>
        <v>1028567000</v>
      </c>
      <c r="G31" s="92">
        <f t="shared" si="10"/>
        <v>0</v>
      </c>
      <c r="H31" s="92">
        <f t="shared" si="10"/>
        <v>1028567000</v>
      </c>
      <c r="I31" s="92">
        <f t="shared" si="10"/>
        <v>0</v>
      </c>
      <c r="J31" s="92">
        <f t="shared" si="10"/>
        <v>330136956</v>
      </c>
      <c r="K31" s="92">
        <f t="shared" si="10"/>
        <v>329659450</v>
      </c>
      <c r="L31" s="92">
        <f t="shared" si="10"/>
        <v>329659450</v>
      </c>
      <c r="M31" s="92">
        <f t="shared" si="10"/>
        <v>329659450</v>
      </c>
      <c r="N31" s="93">
        <f t="shared" si="1"/>
        <v>0.32096786694498269</v>
      </c>
      <c r="O31" s="94">
        <f t="shared" si="3"/>
        <v>0.32050362300171015</v>
      </c>
    </row>
    <row r="32" spans="1:15" x14ac:dyDescent="0.25">
      <c r="A32" s="88" t="s">
        <v>65</v>
      </c>
      <c r="B32" s="89" t="s">
        <v>66</v>
      </c>
      <c r="C32" s="90">
        <v>80000000</v>
      </c>
      <c r="D32" s="90">
        <v>29000000</v>
      </c>
      <c r="E32" s="90">
        <v>0</v>
      </c>
      <c r="F32" s="90">
        <f t="shared" ref="F32:F37" si="11">+C32+D32-E32</f>
        <v>109000000</v>
      </c>
      <c r="G32" s="90">
        <v>0</v>
      </c>
      <c r="H32" s="90">
        <v>109000000</v>
      </c>
      <c r="I32" s="90">
        <v>0</v>
      </c>
      <c r="J32" s="90">
        <v>88553197</v>
      </c>
      <c r="K32" s="90">
        <v>88553197</v>
      </c>
      <c r="L32" s="90">
        <v>88553197</v>
      </c>
      <c r="M32" s="90">
        <v>88553197</v>
      </c>
      <c r="N32" s="68">
        <f t="shared" si="1"/>
        <v>0.81241465137614677</v>
      </c>
      <c r="O32" s="85">
        <f t="shared" si="3"/>
        <v>0.81241465137614677</v>
      </c>
    </row>
    <row r="33" spans="1:15" x14ac:dyDescent="0.25">
      <c r="A33" s="88" t="s">
        <v>67</v>
      </c>
      <c r="B33" s="89" t="s">
        <v>68</v>
      </c>
      <c r="C33" s="90">
        <v>441909836</v>
      </c>
      <c r="D33" s="90">
        <v>0</v>
      </c>
      <c r="E33" s="90">
        <v>0</v>
      </c>
      <c r="F33" s="90">
        <f t="shared" si="11"/>
        <v>441909836</v>
      </c>
      <c r="G33" s="90">
        <v>0</v>
      </c>
      <c r="H33" s="90">
        <v>441909836</v>
      </c>
      <c r="I33" s="90">
        <v>0</v>
      </c>
      <c r="J33" s="90">
        <v>79692185</v>
      </c>
      <c r="K33" s="90">
        <v>79265968</v>
      </c>
      <c r="L33" s="90">
        <v>79265968</v>
      </c>
      <c r="M33" s="90">
        <v>79265968</v>
      </c>
      <c r="N33" s="68">
        <f t="shared" si="1"/>
        <v>0.18033584796695948</v>
      </c>
      <c r="O33" s="85">
        <f t="shared" si="3"/>
        <v>0.17937135936480944</v>
      </c>
    </row>
    <row r="34" spans="1:15" x14ac:dyDescent="0.25">
      <c r="A34" s="88" t="s">
        <v>69</v>
      </c>
      <c r="B34" s="89" t="s">
        <v>70</v>
      </c>
      <c r="C34" s="90">
        <v>25000000</v>
      </c>
      <c r="D34" s="90">
        <v>0</v>
      </c>
      <c r="E34" s="90">
        <v>0</v>
      </c>
      <c r="F34" s="90">
        <f t="shared" si="11"/>
        <v>25000000</v>
      </c>
      <c r="G34" s="90">
        <v>0</v>
      </c>
      <c r="H34" s="90">
        <v>25000000</v>
      </c>
      <c r="I34" s="90">
        <v>0</v>
      </c>
      <c r="J34" s="90">
        <v>13594526</v>
      </c>
      <c r="K34" s="90">
        <v>13543237</v>
      </c>
      <c r="L34" s="90">
        <v>13543237</v>
      </c>
      <c r="M34" s="90">
        <v>13543237</v>
      </c>
      <c r="N34" s="68">
        <f t="shared" si="1"/>
        <v>0.54378104000000005</v>
      </c>
      <c r="O34" s="85">
        <f t="shared" si="3"/>
        <v>0.54172947999999999</v>
      </c>
    </row>
    <row r="35" spans="1:15" x14ac:dyDescent="0.25">
      <c r="A35" s="88" t="s">
        <v>71</v>
      </c>
      <c r="B35" s="89" t="s">
        <v>72</v>
      </c>
      <c r="C35" s="90">
        <v>349198488</v>
      </c>
      <c r="D35" s="90">
        <v>0</v>
      </c>
      <c r="E35" s="90">
        <v>29000000</v>
      </c>
      <c r="F35" s="90">
        <f t="shared" si="11"/>
        <v>320198488</v>
      </c>
      <c r="G35" s="90">
        <v>0</v>
      </c>
      <c r="H35" s="90">
        <v>320198488</v>
      </c>
      <c r="I35" s="90">
        <v>0</v>
      </c>
      <c r="J35" s="90">
        <v>99149832</v>
      </c>
      <c r="K35" s="90">
        <v>99149832</v>
      </c>
      <c r="L35" s="90">
        <v>99149832</v>
      </c>
      <c r="M35" s="90">
        <v>99149832</v>
      </c>
      <c r="N35" s="68">
        <f t="shared" si="1"/>
        <v>0.30965115612913202</v>
      </c>
      <c r="O35" s="85">
        <f t="shared" si="3"/>
        <v>0.30965115612913202</v>
      </c>
    </row>
    <row r="36" spans="1:15" x14ac:dyDescent="0.25">
      <c r="A36" s="88" t="s">
        <v>73</v>
      </c>
      <c r="B36" s="89" t="s">
        <v>74</v>
      </c>
      <c r="C36" s="90">
        <v>132458676</v>
      </c>
      <c r="D36" s="90">
        <v>0</v>
      </c>
      <c r="E36" s="90">
        <v>0</v>
      </c>
      <c r="F36" s="90">
        <f t="shared" si="11"/>
        <v>132458676</v>
      </c>
      <c r="G36" s="90">
        <v>0</v>
      </c>
      <c r="H36" s="90">
        <v>132458676</v>
      </c>
      <c r="I36" s="90">
        <v>0</v>
      </c>
      <c r="J36" s="90">
        <v>49147216</v>
      </c>
      <c r="K36" s="90">
        <v>49147216</v>
      </c>
      <c r="L36" s="90">
        <v>49147216</v>
      </c>
      <c r="M36" s="90">
        <v>49147216</v>
      </c>
      <c r="N36" s="68">
        <f t="shared" si="1"/>
        <v>0.37103810398950388</v>
      </c>
      <c r="O36" s="85">
        <f t="shared" si="3"/>
        <v>0.37103810398950388</v>
      </c>
    </row>
    <row r="37" spans="1:15" ht="26.25" thickBot="1" x14ac:dyDescent="0.3">
      <c r="A37" s="96" t="s">
        <v>75</v>
      </c>
      <c r="B37" s="6" t="s">
        <v>76</v>
      </c>
      <c r="C37" s="97">
        <v>1234371000</v>
      </c>
      <c r="D37" s="98"/>
      <c r="E37" s="98"/>
      <c r="F37" s="90">
        <f t="shared" si="11"/>
        <v>1234371000</v>
      </c>
      <c r="G37" s="98">
        <v>1234371000</v>
      </c>
      <c r="H37" s="99">
        <v>0</v>
      </c>
      <c r="I37" s="90">
        <v>0</v>
      </c>
      <c r="J37" s="98">
        <v>0</v>
      </c>
      <c r="K37" s="98">
        <v>0</v>
      </c>
      <c r="L37" s="98">
        <v>0</v>
      </c>
      <c r="M37" s="98">
        <v>0</v>
      </c>
      <c r="N37" s="68">
        <f t="shared" si="1"/>
        <v>0</v>
      </c>
      <c r="O37" s="68">
        <f>+K37/G37</f>
        <v>0</v>
      </c>
    </row>
    <row r="38" spans="1:15" ht="16.5" thickTop="1" thickBot="1" x14ac:dyDescent="0.3">
      <c r="A38" s="118" t="s">
        <v>77</v>
      </c>
      <c r="B38" s="119"/>
      <c r="C38" s="100">
        <f t="shared" ref="C38:M38" si="12">+C39+C50</f>
        <v>16015709000</v>
      </c>
      <c r="D38" s="100">
        <f t="shared" si="12"/>
        <v>1474871000</v>
      </c>
      <c r="E38" s="100">
        <f t="shared" si="12"/>
        <v>1474871000</v>
      </c>
      <c r="F38" s="100">
        <f t="shared" si="12"/>
        <v>16015709000</v>
      </c>
      <c r="G38" s="100">
        <f t="shared" si="12"/>
        <v>0</v>
      </c>
      <c r="H38" s="100">
        <f t="shared" si="12"/>
        <v>14481216340.059999</v>
      </c>
      <c r="I38" s="100">
        <f t="shared" si="12"/>
        <v>1534492659.9400001</v>
      </c>
      <c r="J38" s="100">
        <f t="shared" si="12"/>
        <v>12783653139.5</v>
      </c>
      <c r="K38" s="100">
        <f t="shared" si="12"/>
        <v>3723644688.8400006</v>
      </c>
      <c r="L38" s="100">
        <f t="shared" si="12"/>
        <v>3723644688.8400006</v>
      </c>
      <c r="M38" s="100">
        <f t="shared" si="12"/>
        <v>3717872171.8400006</v>
      </c>
      <c r="N38" s="101">
        <f t="shared" si="1"/>
        <v>0.79819464374009297</v>
      </c>
      <c r="O38" s="102">
        <f t="shared" si="3"/>
        <v>0.23249952211544306</v>
      </c>
    </row>
    <row r="39" spans="1:15" ht="15.75" thickTop="1" x14ac:dyDescent="0.25">
      <c r="A39" s="83" t="s">
        <v>78</v>
      </c>
      <c r="B39" s="7" t="s">
        <v>79</v>
      </c>
      <c r="C39" s="103">
        <f>+C40</f>
        <v>649249000</v>
      </c>
      <c r="D39" s="103">
        <f t="shared" ref="D39:M39" si="13">+D40</f>
        <v>63565000</v>
      </c>
      <c r="E39" s="103">
        <f t="shared" si="13"/>
        <v>291165000</v>
      </c>
      <c r="F39" s="103">
        <f t="shared" si="13"/>
        <v>421649000</v>
      </c>
      <c r="G39" s="103">
        <f t="shared" si="13"/>
        <v>0</v>
      </c>
      <c r="H39" s="103">
        <f t="shared" si="13"/>
        <v>329487371</v>
      </c>
      <c r="I39" s="103">
        <f t="shared" si="13"/>
        <v>92161629</v>
      </c>
      <c r="J39" s="103">
        <f t="shared" si="13"/>
        <v>155587371</v>
      </c>
      <c r="K39" s="103">
        <f t="shared" si="13"/>
        <v>15315443.279999999</v>
      </c>
      <c r="L39" s="103">
        <f t="shared" si="13"/>
        <v>15315443.279999999</v>
      </c>
      <c r="M39" s="103">
        <f t="shared" si="13"/>
        <v>15315443.279999999</v>
      </c>
      <c r="N39" s="93">
        <f t="shared" si="1"/>
        <v>0.36899736747863743</v>
      </c>
      <c r="O39" s="94">
        <f t="shared" si="3"/>
        <v>3.6322731181622631E-2</v>
      </c>
    </row>
    <row r="40" spans="1:15" x14ac:dyDescent="0.25">
      <c r="A40" s="83" t="s">
        <v>80</v>
      </c>
      <c r="B40" s="7" t="s">
        <v>81</v>
      </c>
      <c r="C40" s="92">
        <f>SUM(C41:C49)</f>
        <v>649249000</v>
      </c>
      <c r="D40" s="92">
        <f>SUM(D41:D49)</f>
        <v>63565000</v>
      </c>
      <c r="E40" s="92">
        <f>SUM(E41:E49)</f>
        <v>291165000</v>
      </c>
      <c r="F40" s="92">
        <f>SUM(F41:F49)</f>
        <v>421649000</v>
      </c>
      <c r="G40" s="92">
        <f>SUM(G42:G49)</f>
        <v>0</v>
      </c>
      <c r="H40" s="92">
        <f>SUM(H42:H49)</f>
        <v>329487371</v>
      </c>
      <c r="I40" s="92">
        <f>SUM(I41:I49)</f>
        <v>92161629</v>
      </c>
      <c r="J40" s="92">
        <f>SUM(J41:J49)</f>
        <v>155587371</v>
      </c>
      <c r="K40" s="92">
        <f>SUM(K41:K49)</f>
        <v>15315443.279999999</v>
      </c>
      <c r="L40" s="92">
        <f>SUM(L41:L49)</f>
        <v>15315443.279999999</v>
      </c>
      <c r="M40" s="92">
        <f>SUM(M41:M49)</f>
        <v>15315443.279999999</v>
      </c>
      <c r="N40" s="93">
        <f t="shared" si="1"/>
        <v>0.36899736747863743</v>
      </c>
      <c r="O40" s="94">
        <f t="shared" si="3"/>
        <v>3.6322731181622631E-2</v>
      </c>
    </row>
    <row r="41" spans="1:15" x14ac:dyDescent="0.25">
      <c r="A41" s="88" t="s">
        <v>190</v>
      </c>
      <c r="B41" s="89" t="s">
        <v>182</v>
      </c>
      <c r="C41" s="90">
        <v>0</v>
      </c>
      <c r="D41" s="90">
        <v>63565000</v>
      </c>
      <c r="E41" s="90">
        <v>0</v>
      </c>
      <c r="F41" s="90">
        <f t="shared" ref="F41:F49" si="14">+C41+D41-E41</f>
        <v>63565000</v>
      </c>
      <c r="G41" s="90"/>
      <c r="H41" s="90">
        <v>0</v>
      </c>
      <c r="I41" s="90">
        <v>63565000</v>
      </c>
      <c r="J41" s="90">
        <v>0</v>
      </c>
      <c r="K41" s="90">
        <v>0</v>
      </c>
      <c r="L41" s="90">
        <v>0</v>
      </c>
      <c r="M41" s="90">
        <v>0</v>
      </c>
      <c r="N41" s="68"/>
      <c r="O41" s="85"/>
    </row>
    <row r="42" spans="1:15" x14ac:dyDescent="0.25">
      <c r="A42" s="88" t="s">
        <v>82</v>
      </c>
      <c r="B42" s="89" t="s">
        <v>83</v>
      </c>
      <c r="C42" s="90">
        <v>245000000</v>
      </c>
      <c r="D42" s="90">
        <v>0</v>
      </c>
      <c r="E42" s="90">
        <v>165000000</v>
      </c>
      <c r="F42" s="90">
        <f t="shared" si="14"/>
        <v>80000000</v>
      </c>
      <c r="G42" s="90">
        <v>0</v>
      </c>
      <c r="H42" s="90">
        <v>73505900</v>
      </c>
      <c r="I42" s="90">
        <v>6494100</v>
      </c>
      <c r="J42" s="90">
        <v>73505900</v>
      </c>
      <c r="K42" s="90">
        <v>0</v>
      </c>
      <c r="L42" s="90">
        <v>0</v>
      </c>
      <c r="M42" s="90">
        <v>0</v>
      </c>
      <c r="N42" s="68">
        <f>+J42/F42</f>
        <v>0.91882375000000005</v>
      </c>
      <c r="O42" s="85">
        <f t="shared" si="3"/>
        <v>0</v>
      </c>
    </row>
    <row r="43" spans="1:15" ht="38.25" x14ac:dyDescent="0.25">
      <c r="A43" s="88" t="s">
        <v>84</v>
      </c>
      <c r="B43" s="89" t="s">
        <v>85</v>
      </c>
      <c r="C43" s="90">
        <v>5459000</v>
      </c>
      <c r="D43" s="90">
        <v>0</v>
      </c>
      <c r="E43" s="90">
        <v>0</v>
      </c>
      <c r="F43" s="90">
        <f t="shared" si="14"/>
        <v>5459000</v>
      </c>
      <c r="G43" s="90">
        <v>0</v>
      </c>
      <c r="H43" s="90">
        <v>800000</v>
      </c>
      <c r="I43" s="90">
        <v>4659000</v>
      </c>
      <c r="J43" s="90">
        <v>800000</v>
      </c>
      <c r="K43" s="90">
        <v>800000</v>
      </c>
      <c r="L43" s="90">
        <v>800000</v>
      </c>
      <c r="M43" s="90">
        <v>800000</v>
      </c>
      <c r="N43" s="68">
        <f>+J43/F43</f>
        <v>0.14654698662758747</v>
      </c>
      <c r="O43" s="85">
        <f t="shared" si="3"/>
        <v>0.14654698662758747</v>
      </c>
    </row>
    <row r="44" spans="1:15" x14ac:dyDescent="0.25">
      <c r="A44" s="88" t="s">
        <v>86</v>
      </c>
      <c r="B44" s="89" t="s">
        <v>87</v>
      </c>
      <c r="C44" s="90">
        <v>37000000</v>
      </c>
      <c r="D44" s="90">
        <v>0</v>
      </c>
      <c r="E44" s="90">
        <v>0</v>
      </c>
      <c r="F44" s="90">
        <f t="shared" si="14"/>
        <v>37000000</v>
      </c>
      <c r="G44" s="90">
        <v>0</v>
      </c>
      <c r="H44" s="90">
        <v>36846602</v>
      </c>
      <c r="I44" s="90">
        <v>153398</v>
      </c>
      <c r="J44" s="90">
        <v>36846602</v>
      </c>
      <c r="K44" s="90">
        <v>0</v>
      </c>
      <c r="L44" s="90">
        <v>0</v>
      </c>
      <c r="M44" s="90">
        <v>0</v>
      </c>
      <c r="N44" s="68">
        <f>+J44/F44</f>
        <v>0.99585410810810815</v>
      </c>
      <c r="O44" s="85">
        <f t="shared" si="3"/>
        <v>0</v>
      </c>
    </row>
    <row r="45" spans="1:15" ht="25.5" x14ac:dyDescent="0.25">
      <c r="A45" s="88" t="s">
        <v>88</v>
      </c>
      <c r="B45" s="89" t="s">
        <v>89</v>
      </c>
      <c r="C45" s="90">
        <v>231000000</v>
      </c>
      <c r="D45" s="90">
        <v>0</v>
      </c>
      <c r="E45" s="90">
        <v>40000000</v>
      </c>
      <c r="F45" s="90">
        <f t="shared" si="14"/>
        <v>191000000</v>
      </c>
      <c r="G45" s="90">
        <v>0</v>
      </c>
      <c r="H45" s="90">
        <v>173900000</v>
      </c>
      <c r="I45" s="90">
        <v>17100000</v>
      </c>
      <c r="J45" s="90">
        <v>0</v>
      </c>
      <c r="K45" s="90">
        <v>0</v>
      </c>
      <c r="L45" s="90">
        <v>0</v>
      </c>
      <c r="M45" s="90">
        <v>0</v>
      </c>
      <c r="N45" s="68">
        <f>+J45/F45</f>
        <v>0</v>
      </c>
      <c r="O45" s="85">
        <f t="shared" si="3"/>
        <v>0</v>
      </c>
    </row>
    <row r="46" spans="1:15" ht="38.25" x14ac:dyDescent="0.25">
      <c r="A46" s="88" t="s">
        <v>90</v>
      </c>
      <c r="B46" s="89" t="s">
        <v>91</v>
      </c>
      <c r="C46" s="90">
        <v>44285000</v>
      </c>
      <c r="D46" s="90">
        <v>0</v>
      </c>
      <c r="E46" s="90">
        <v>0</v>
      </c>
      <c r="F46" s="90">
        <f t="shared" si="14"/>
        <v>44285000</v>
      </c>
      <c r="G46" s="90">
        <v>0</v>
      </c>
      <c r="H46" s="90">
        <v>44284869</v>
      </c>
      <c r="I46" s="90">
        <v>131</v>
      </c>
      <c r="J46" s="90">
        <v>44284869</v>
      </c>
      <c r="K46" s="90">
        <v>14365443.279999999</v>
      </c>
      <c r="L46" s="90">
        <v>14365443.279999999</v>
      </c>
      <c r="M46" s="90">
        <v>14365443.279999999</v>
      </c>
      <c r="N46" s="68">
        <f>+J46/F46</f>
        <v>0.99999704188777239</v>
      </c>
      <c r="O46" s="85">
        <f t="shared" si="3"/>
        <v>0.32438620932595685</v>
      </c>
    </row>
    <row r="47" spans="1:15" ht="38.25" x14ac:dyDescent="0.25">
      <c r="A47" s="88" t="s">
        <v>92</v>
      </c>
      <c r="B47" s="89" t="s">
        <v>93</v>
      </c>
      <c r="C47" s="90">
        <v>6165000</v>
      </c>
      <c r="D47" s="90">
        <v>0</v>
      </c>
      <c r="E47" s="90">
        <v>6165000</v>
      </c>
      <c r="F47" s="90">
        <f t="shared" si="14"/>
        <v>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0">
        <v>0</v>
      </c>
      <c r="N47" s="68"/>
      <c r="O47" s="85"/>
    </row>
    <row r="48" spans="1:15" x14ac:dyDescent="0.25">
      <c r="A48" s="88" t="s">
        <v>183</v>
      </c>
      <c r="B48" s="89" t="s">
        <v>182</v>
      </c>
      <c r="C48" s="90">
        <v>340000</v>
      </c>
      <c r="D48" s="90">
        <v>0</v>
      </c>
      <c r="E48" s="90">
        <v>0</v>
      </c>
      <c r="F48" s="90">
        <f t="shared" si="14"/>
        <v>340000</v>
      </c>
      <c r="G48" s="90"/>
      <c r="H48" s="90">
        <v>150000</v>
      </c>
      <c r="I48" s="90">
        <v>190000</v>
      </c>
      <c r="J48" s="90">
        <v>150000</v>
      </c>
      <c r="K48" s="90">
        <v>150000</v>
      </c>
      <c r="L48" s="90">
        <v>150000</v>
      </c>
      <c r="M48" s="90">
        <v>150000</v>
      </c>
      <c r="N48" s="68">
        <f>+J48/F48</f>
        <v>0.44117647058823528</v>
      </c>
      <c r="O48" s="85">
        <f>+K48/F48</f>
        <v>0.44117647058823528</v>
      </c>
    </row>
    <row r="49" spans="1:15" ht="25.5" x14ac:dyDescent="0.25">
      <c r="A49" s="88" t="s">
        <v>94</v>
      </c>
      <c r="B49" s="89" t="s">
        <v>95</v>
      </c>
      <c r="C49" s="90">
        <v>80000000</v>
      </c>
      <c r="D49" s="90">
        <v>0</v>
      </c>
      <c r="E49" s="90">
        <v>80000000</v>
      </c>
      <c r="F49" s="90">
        <f t="shared" si="14"/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90">
        <v>0</v>
      </c>
      <c r="N49" s="68"/>
      <c r="O49" s="85"/>
    </row>
    <row r="50" spans="1:15" x14ac:dyDescent="0.25">
      <c r="A50" s="104" t="s">
        <v>96</v>
      </c>
      <c r="B50" s="37" t="s">
        <v>97</v>
      </c>
      <c r="C50" s="92">
        <f>+C51</f>
        <v>15366460000</v>
      </c>
      <c r="D50" s="92">
        <f t="shared" ref="D50:M50" si="15">+D51</f>
        <v>1411306000</v>
      </c>
      <c r="E50" s="92">
        <f t="shared" si="15"/>
        <v>1183706000</v>
      </c>
      <c r="F50" s="92">
        <f t="shared" si="15"/>
        <v>15594060000</v>
      </c>
      <c r="G50" s="92">
        <f t="shared" si="15"/>
        <v>0</v>
      </c>
      <c r="H50" s="92">
        <f t="shared" si="15"/>
        <v>14151728969.059999</v>
      </c>
      <c r="I50" s="92">
        <f t="shared" si="15"/>
        <v>1442331030.9400001</v>
      </c>
      <c r="J50" s="92">
        <f t="shared" si="15"/>
        <v>12628065768.5</v>
      </c>
      <c r="K50" s="92">
        <f t="shared" si="15"/>
        <v>3708329245.5600004</v>
      </c>
      <c r="L50" s="92">
        <f t="shared" si="15"/>
        <v>3708329245.5600004</v>
      </c>
      <c r="M50" s="92">
        <f t="shared" si="15"/>
        <v>3702556728.5600004</v>
      </c>
      <c r="N50" s="93">
        <f t="shared" ref="N50:N91" si="16">+J50/F50</f>
        <v>0.80979974224159712</v>
      </c>
      <c r="O50" s="94">
        <f t="shared" si="3"/>
        <v>0.23780396160845862</v>
      </c>
    </row>
    <row r="51" spans="1:15" x14ac:dyDescent="0.25">
      <c r="A51" s="105" t="s">
        <v>98</v>
      </c>
      <c r="B51" s="9" t="s">
        <v>99</v>
      </c>
      <c r="C51" s="92">
        <f>SUM(C52:C68)</f>
        <v>15366460000</v>
      </c>
      <c r="D51" s="92">
        <f t="shared" ref="D51:M51" si="17">SUM(D52:D68)</f>
        <v>1411306000</v>
      </c>
      <c r="E51" s="92">
        <f t="shared" si="17"/>
        <v>1183706000</v>
      </c>
      <c r="F51" s="92">
        <f t="shared" si="17"/>
        <v>15594060000</v>
      </c>
      <c r="G51" s="92">
        <f t="shared" si="17"/>
        <v>0</v>
      </c>
      <c r="H51" s="92">
        <f t="shared" si="17"/>
        <v>14151728969.059999</v>
      </c>
      <c r="I51" s="92">
        <f t="shared" si="17"/>
        <v>1442331030.9400001</v>
      </c>
      <c r="J51" s="92">
        <f t="shared" si="17"/>
        <v>12628065768.5</v>
      </c>
      <c r="K51" s="92">
        <f t="shared" si="17"/>
        <v>3708329245.5600004</v>
      </c>
      <c r="L51" s="92">
        <f t="shared" si="17"/>
        <v>3708329245.5600004</v>
      </c>
      <c r="M51" s="92">
        <f t="shared" si="17"/>
        <v>3702556728.5600004</v>
      </c>
      <c r="N51" s="93">
        <f t="shared" si="16"/>
        <v>0.80979974224159712</v>
      </c>
      <c r="O51" s="94">
        <f t="shared" si="3"/>
        <v>0.23780396160845862</v>
      </c>
    </row>
    <row r="52" spans="1:15" ht="25.5" x14ac:dyDescent="0.25">
      <c r="A52" s="88" t="s">
        <v>100</v>
      </c>
      <c r="B52" s="89" t="s">
        <v>101</v>
      </c>
      <c r="C52" s="90">
        <v>10300000</v>
      </c>
      <c r="D52" s="90">
        <v>0</v>
      </c>
      <c r="E52" s="90">
        <v>0</v>
      </c>
      <c r="F52" s="90">
        <f>+C52+D52-E52</f>
        <v>10300000</v>
      </c>
      <c r="G52" s="90">
        <v>0</v>
      </c>
      <c r="H52" s="90">
        <v>10300000</v>
      </c>
      <c r="I52" s="90">
        <v>0</v>
      </c>
      <c r="J52" s="90">
        <v>6183180</v>
      </c>
      <c r="K52" s="90">
        <v>6183180</v>
      </c>
      <c r="L52" s="90">
        <v>6183180</v>
      </c>
      <c r="M52" s="90">
        <v>6183180</v>
      </c>
      <c r="N52" s="68">
        <f t="shared" si="16"/>
        <v>0.60030873786407768</v>
      </c>
      <c r="O52" s="85">
        <f t="shared" si="3"/>
        <v>0.60030873786407768</v>
      </c>
    </row>
    <row r="53" spans="1:15" x14ac:dyDescent="0.25">
      <c r="A53" s="88" t="s">
        <v>102</v>
      </c>
      <c r="B53" s="89" t="s">
        <v>103</v>
      </c>
      <c r="C53" s="90">
        <v>1732504000</v>
      </c>
      <c r="D53" s="90">
        <v>0</v>
      </c>
      <c r="E53" s="90">
        <v>0</v>
      </c>
      <c r="F53" s="90">
        <f t="shared" ref="F53:F63" si="18">+C53+D53-E53</f>
        <v>1732504000</v>
      </c>
      <c r="G53" s="90">
        <v>0</v>
      </c>
      <c r="H53" s="90">
        <v>1732503192</v>
      </c>
      <c r="I53" s="90">
        <v>808</v>
      </c>
      <c r="J53" s="90">
        <v>1732503192</v>
      </c>
      <c r="K53" s="90">
        <v>504926507.5</v>
      </c>
      <c r="L53" s="90">
        <v>504926507.5</v>
      </c>
      <c r="M53" s="90">
        <v>504926507.5</v>
      </c>
      <c r="N53" s="68">
        <f t="shared" si="16"/>
        <v>0.99999953362301042</v>
      </c>
      <c r="O53" s="85">
        <f t="shared" si="3"/>
        <v>0.29144319868814156</v>
      </c>
    </row>
    <row r="54" spans="1:15" x14ac:dyDescent="0.25">
      <c r="A54" s="88" t="s">
        <v>104</v>
      </c>
      <c r="B54" s="89" t="s">
        <v>105</v>
      </c>
      <c r="C54" s="90">
        <v>17047000</v>
      </c>
      <c r="D54" s="90">
        <v>0</v>
      </c>
      <c r="E54" s="90">
        <v>0</v>
      </c>
      <c r="F54" s="90">
        <f t="shared" si="18"/>
        <v>17047000</v>
      </c>
      <c r="G54" s="90">
        <v>0</v>
      </c>
      <c r="H54" s="90">
        <v>17046540</v>
      </c>
      <c r="I54" s="90">
        <v>460</v>
      </c>
      <c r="J54" s="90">
        <v>17046540</v>
      </c>
      <c r="K54" s="90">
        <v>1978178</v>
      </c>
      <c r="L54" s="90">
        <v>1978178</v>
      </c>
      <c r="M54" s="90">
        <v>1978178</v>
      </c>
      <c r="N54" s="68">
        <f t="shared" si="16"/>
        <v>0.99997301577990261</v>
      </c>
      <c r="O54" s="85">
        <f t="shared" si="3"/>
        <v>0.11604258813867542</v>
      </c>
    </row>
    <row r="55" spans="1:15" ht="38.25" x14ac:dyDescent="0.25">
      <c r="A55" s="88" t="s">
        <v>106</v>
      </c>
      <c r="B55" s="89" t="s">
        <v>107</v>
      </c>
      <c r="C55" s="90">
        <v>120304000</v>
      </c>
      <c r="D55" s="90">
        <v>0</v>
      </c>
      <c r="E55" s="90">
        <v>0</v>
      </c>
      <c r="F55" s="90">
        <f t="shared" si="18"/>
        <v>120304000</v>
      </c>
      <c r="G55" s="90">
        <v>0</v>
      </c>
      <c r="H55" s="90">
        <v>120304000</v>
      </c>
      <c r="I55" s="90">
        <v>0</v>
      </c>
      <c r="J55" s="90">
        <v>42660710</v>
      </c>
      <c r="K55" s="90">
        <v>42660710</v>
      </c>
      <c r="L55" s="90">
        <v>42660710</v>
      </c>
      <c r="M55" s="90">
        <v>42660710</v>
      </c>
      <c r="N55" s="68">
        <f t="shared" si="16"/>
        <v>0.35460757747040828</v>
      </c>
      <c r="O55" s="85">
        <f t="shared" si="3"/>
        <v>0.35460757747040828</v>
      </c>
    </row>
    <row r="56" spans="1:15" ht="25.5" x14ac:dyDescent="0.25">
      <c r="A56" s="88" t="s">
        <v>108</v>
      </c>
      <c r="B56" s="89" t="s">
        <v>109</v>
      </c>
      <c r="C56" s="90">
        <v>6180000</v>
      </c>
      <c r="D56" s="90">
        <v>0</v>
      </c>
      <c r="E56" s="90">
        <v>0</v>
      </c>
      <c r="F56" s="90">
        <f t="shared" si="18"/>
        <v>6180000</v>
      </c>
      <c r="G56" s="90">
        <v>0</v>
      </c>
      <c r="H56" s="90">
        <v>0</v>
      </c>
      <c r="I56" s="90">
        <v>6180000</v>
      </c>
      <c r="J56" s="90">
        <v>0</v>
      </c>
      <c r="K56" s="90">
        <v>0</v>
      </c>
      <c r="L56" s="90">
        <v>0</v>
      </c>
      <c r="M56" s="90">
        <v>0</v>
      </c>
      <c r="N56" s="68">
        <f t="shared" si="16"/>
        <v>0</v>
      </c>
      <c r="O56" s="85">
        <f t="shared" si="3"/>
        <v>0</v>
      </c>
    </row>
    <row r="57" spans="1:15" x14ac:dyDescent="0.25">
      <c r="A57" s="88" t="s">
        <v>110</v>
      </c>
      <c r="B57" s="89" t="s">
        <v>111</v>
      </c>
      <c r="C57" s="90">
        <v>4569812000</v>
      </c>
      <c r="D57" s="90">
        <v>0</v>
      </c>
      <c r="E57" s="90">
        <v>0</v>
      </c>
      <c r="F57" s="90">
        <f t="shared" si="18"/>
        <v>4569812000</v>
      </c>
      <c r="G57" s="90">
        <v>0</v>
      </c>
      <c r="H57" s="90">
        <v>4569811670</v>
      </c>
      <c r="I57" s="90">
        <v>330</v>
      </c>
      <c r="J57" s="90">
        <v>4569811670</v>
      </c>
      <c r="K57" s="90">
        <v>1902380819.97</v>
      </c>
      <c r="L57" s="90">
        <v>1902380819.97</v>
      </c>
      <c r="M57" s="90">
        <v>1902380819.97</v>
      </c>
      <c r="N57" s="68">
        <f t="shared" si="16"/>
        <v>0.99999992778696367</v>
      </c>
      <c r="O57" s="85">
        <f t="shared" si="3"/>
        <v>0.41629301598621565</v>
      </c>
    </row>
    <row r="58" spans="1:15" x14ac:dyDescent="0.25">
      <c r="A58" s="88" t="s">
        <v>112</v>
      </c>
      <c r="B58" s="89" t="s">
        <v>113</v>
      </c>
      <c r="C58" s="90">
        <v>2279550000</v>
      </c>
      <c r="D58" s="90">
        <v>283964111</v>
      </c>
      <c r="E58" s="90">
        <v>0</v>
      </c>
      <c r="F58" s="90">
        <f t="shared" si="18"/>
        <v>2563514111</v>
      </c>
      <c r="G58" s="90">
        <v>0</v>
      </c>
      <c r="H58" s="90">
        <v>2429052431</v>
      </c>
      <c r="I58" s="90">
        <v>134461680</v>
      </c>
      <c r="J58" s="90">
        <v>2120550264</v>
      </c>
      <c r="K58" s="90">
        <v>389992331</v>
      </c>
      <c r="L58" s="90">
        <v>389992331</v>
      </c>
      <c r="M58" s="90">
        <v>389992331</v>
      </c>
      <c r="N58" s="68">
        <f t="shared" si="16"/>
        <v>0.82720444365831691</v>
      </c>
      <c r="O58" s="85">
        <f t="shared" si="3"/>
        <v>0.15213192286578367</v>
      </c>
    </row>
    <row r="59" spans="1:15" ht="51" x14ac:dyDescent="0.25">
      <c r="A59" s="88" t="s">
        <v>114</v>
      </c>
      <c r="B59" s="89" t="s">
        <v>115</v>
      </c>
      <c r="C59" s="90">
        <v>1748400000</v>
      </c>
      <c r="D59" s="90">
        <v>495481832</v>
      </c>
      <c r="E59" s="90">
        <v>387000000</v>
      </c>
      <c r="F59" s="90">
        <f t="shared" si="18"/>
        <v>1856881832</v>
      </c>
      <c r="G59" s="90">
        <v>0</v>
      </c>
      <c r="H59" s="90">
        <v>1500353882</v>
      </c>
      <c r="I59" s="90">
        <v>356527950</v>
      </c>
      <c r="J59" s="90">
        <v>1108296982</v>
      </c>
      <c r="K59" s="90">
        <v>120532473.67</v>
      </c>
      <c r="L59" s="90">
        <v>120532473.67</v>
      </c>
      <c r="M59" s="90">
        <v>120532473.67</v>
      </c>
      <c r="N59" s="68">
        <f t="shared" si="16"/>
        <v>0.59685918775255697</v>
      </c>
      <c r="O59" s="85">
        <f t="shared" si="3"/>
        <v>6.4911224609364368E-2</v>
      </c>
    </row>
    <row r="60" spans="1:15" ht="38.25" x14ac:dyDescent="0.25">
      <c r="A60" s="88" t="s">
        <v>116</v>
      </c>
      <c r="B60" s="89" t="s">
        <v>117</v>
      </c>
      <c r="C60" s="90">
        <v>361182000</v>
      </c>
      <c r="D60" s="90">
        <v>207000000</v>
      </c>
      <c r="E60" s="90">
        <v>0</v>
      </c>
      <c r="F60" s="90">
        <f t="shared" si="18"/>
        <v>568182000</v>
      </c>
      <c r="G60" s="90">
        <v>0</v>
      </c>
      <c r="H60" s="90">
        <v>167926025.55000001</v>
      </c>
      <c r="I60" s="90">
        <v>400255974.44999999</v>
      </c>
      <c r="J60" s="90">
        <v>134151456.98999999</v>
      </c>
      <c r="K60" s="90">
        <v>47687045.020000003</v>
      </c>
      <c r="L60" s="90">
        <v>47687045.020000003</v>
      </c>
      <c r="M60" s="90">
        <v>47687045.020000003</v>
      </c>
      <c r="N60" s="68">
        <f t="shared" si="16"/>
        <v>0.2361064887483236</v>
      </c>
      <c r="O60" s="85">
        <f t="shared" si="3"/>
        <v>8.3929172377864847E-2</v>
      </c>
    </row>
    <row r="61" spans="1:15" x14ac:dyDescent="0.25">
      <c r="A61" s="88" t="s">
        <v>118</v>
      </c>
      <c r="B61" s="89" t="s">
        <v>119</v>
      </c>
      <c r="C61" s="90">
        <v>1085206000</v>
      </c>
      <c r="D61" s="90">
        <v>72404000</v>
      </c>
      <c r="E61" s="90">
        <v>409006000</v>
      </c>
      <c r="F61" s="90">
        <f t="shared" si="18"/>
        <v>748604000</v>
      </c>
      <c r="G61" s="90">
        <v>0</v>
      </c>
      <c r="H61" s="90">
        <v>627756125.50999999</v>
      </c>
      <c r="I61" s="90">
        <v>120847874.48999999</v>
      </c>
      <c r="J61" s="90">
        <v>558456125.50999999</v>
      </c>
      <c r="K61" s="90">
        <v>194037024.40000001</v>
      </c>
      <c r="L61" s="90">
        <v>194037024.40000001</v>
      </c>
      <c r="M61" s="90">
        <v>194037024.40000001</v>
      </c>
      <c r="N61" s="68">
        <f t="shared" si="16"/>
        <v>0.74599671590052952</v>
      </c>
      <c r="O61" s="85">
        <f t="shared" si="3"/>
        <v>0.25919848731772738</v>
      </c>
    </row>
    <row r="62" spans="1:15" ht="38.25" x14ac:dyDescent="0.25">
      <c r="A62" s="88" t="s">
        <v>120</v>
      </c>
      <c r="B62" s="89" t="s">
        <v>121</v>
      </c>
      <c r="C62" s="90">
        <v>388900000</v>
      </c>
      <c r="D62" s="90">
        <v>260000000</v>
      </c>
      <c r="E62" s="90">
        <v>272700000</v>
      </c>
      <c r="F62" s="90">
        <f t="shared" si="18"/>
        <v>376200000</v>
      </c>
      <c r="G62" s="90">
        <v>0</v>
      </c>
      <c r="H62" s="90">
        <v>172111487</v>
      </c>
      <c r="I62" s="90">
        <v>204088513</v>
      </c>
      <c r="J62" s="90">
        <v>52111487</v>
      </c>
      <c r="K62" s="90">
        <v>0</v>
      </c>
      <c r="L62" s="90">
        <v>0</v>
      </c>
      <c r="M62" s="90">
        <v>0</v>
      </c>
      <c r="N62" s="68">
        <f t="shared" si="16"/>
        <v>0.13852069909622541</v>
      </c>
      <c r="O62" s="85">
        <f t="shared" si="3"/>
        <v>0</v>
      </c>
    </row>
    <row r="63" spans="1:15" ht="51" x14ac:dyDescent="0.25">
      <c r="A63" s="88" t="s">
        <v>122</v>
      </c>
      <c r="B63" s="89" t="s">
        <v>123</v>
      </c>
      <c r="C63" s="90">
        <v>40000000</v>
      </c>
      <c r="D63" s="90">
        <v>0</v>
      </c>
      <c r="E63" s="90">
        <v>15000000</v>
      </c>
      <c r="F63" s="90">
        <f t="shared" si="18"/>
        <v>25000000</v>
      </c>
      <c r="G63" s="90">
        <v>0</v>
      </c>
      <c r="H63" s="90">
        <v>25000000</v>
      </c>
      <c r="I63" s="90">
        <v>0</v>
      </c>
      <c r="J63" s="90">
        <v>25000000</v>
      </c>
      <c r="K63" s="90">
        <v>6485100</v>
      </c>
      <c r="L63" s="90">
        <v>6485100</v>
      </c>
      <c r="M63" s="90">
        <v>6485100</v>
      </c>
      <c r="N63" s="68">
        <f t="shared" si="16"/>
        <v>1</v>
      </c>
      <c r="O63" s="85">
        <f t="shared" si="3"/>
        <v>0.25940400000000002</v>
      </c>
    </row>
    <row r="64" spans="1:15" x14ac:dyDescent="0.25">
      <c r="A64" s="88" t="s">
        <v>174</v>
      </c>
      <c r="B64" s="89" t="s">
        <v>175</v>
      </c>
      <c r="C64" s="90">
        <v>500000000</v>
      </c>
      <c r="D64" s="90">
        <v>0</v>
      </c>
      <c r="E64" s="90">
        <v>0</v>
      </c>
      <c r="F64" s="90">
        <f>+C64+D64-E64</f>
        <v>500000000</v>
      </c>
      <c r="G64" s="90">
        <v>0</v>
      </c>
      <c r="H64" s="90">
        <v>480032559</v>
      </c>
      <c r="I64" s="90">
        <v>19967441</v>
      </c>
      <c r="J64" s="90">
        <v>480032559</v>
      </c>
      <c r="K64" s="90">
        <v>0</v>
      </c>
      <c r="L64" s="90">
        <v>0</v>
      </c>
      <c r="M64" s="90">
        <v>0</v>
      </c>
      <c r="N64" s="68">
        <f t="shared" si="16"/>
        <v>0.96006511800000005</v>
      </c>
      <c r="O64" s="85">
        <f t="shared" si="3"/>
        <v>0</v>
      </c>
    </row>
    <row r="65" spans="1:15" ht="25.5" x14ac:dyDescent="0.25">
      <c r="A65" s="88" t="s">
        <v>124</v>
      </c>
      <c r="B65" s="89" t="s">
        <v>125</v>
      </c>
      <c r="C65" s="90">
        <v>90000000</v>
      </c>
      <c r="D65" s="90">
        <v>10000000</v>
      </c>
      <c r="E65" s="90">
        <v>100000000</v>
      </c>
      <c r="F65" s="90">
        <f>+C65+D65-E65</f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90">
        <v>0</v>
      </c>
      <c r="N65" s="68" t="e">
        <f t="shared" si="16"/>
        <v>#DIV/0!</v>
      </c>
      <c r="O65" s="85" t="e">
        <f t="shared" si="3"/>
        <v>#DIV/0!</v>
      </c>
    </row>
    <row r="66" spans="1:15" ht="51" x14ac:dyDescent="0.25">
      <c r="A66" s="88" t="s">
        <v>126</v>
      </c>
      <c r="B66" s="89" t="s">
        <v>127</v>
      </c>
      <c r="C66" s="90">
        <v>2575000</v>
      </c>
      <c r="D66" s="90">
        <v>0</v>
      </c>
      <c r="E66" s="90">
        <v>0</v>
      </c>
      <c r="F66" s="90">
        <f>+C66+D66-E66</f>
        <v>2575000</v>
      </c>
      <c r="G66" s="90">
        <v>0</v>
      </c>
      <c r="H66" s="90">
        <v>2575000</v>
      </c>
      <c r="I66" s="90">
        <v>0</v>
      </c>
      <c r="J66" s="90">
        <v>151060</v>
      </c>
      <c r="K66" s="90">
        <v>151060</v>
      </c>
      <c r="L66" s="90">
        <v>151060</v>
      </c>
      <c r="M66" s="90">
        <v>151060</v>
      </c>
      <c r="N66" s="68">
        <f t="shared" si="16"/>
        <v>5.8664077669902913E-2</v>
      </c>
      <c r="O66" s="85">
        <f t="shared" si="3"/>
        <v>5.8664077669902913E-2</v>
      </c>
    </row>
    <row r="67" spans="1:15" ht="25.5" x14ac:dyDescent="0.25">
      <c r="A67" s="88" t="s">
        <v>128</v>
      </c>
      <c r="B67" s="89" t="s">
        <v>129</v>
      </c>
      <c r="C67" s="90">
        <v>1714500000</v>
      </c>
      <c r="D67" s="90">
        <v>82456057</v>
      </c>
      <c r="E67" s="90">
        <v>0</v>
      </c>
      <c r="F67" s="90">
        <f>+C67+D67-E67</f>
        <v>1796956057</v>
      </c>
      <c r="G67" s="90">
        <v>0</v>
      </c>
      <c r="H67" s="90">
        <v>1796956057</v>
      </c>
      <c r="I67" s="90">
        <v>0</v>
      </c>
      <c r="J67" s="90">
        <v>1646956057</v>
      </c>
      <c r="K67" s="90">
        <v>357160331</v>
      </c>
      <c r="L67" s="90">
        <v>357160331</v>
      </c>
      <c r="M67" s="90">
        <v>357160331</v>
      </c>
      <c r="N67" s="68">
        <f t="shared" si="16"/>
        <v>0.91652550466346772</v>
      </c>
      <c r="O67" s="85">
        <f t="shared" si="3"/>
        <v>0.19875852256302559</v>
      </c>
    </row>
    <row r="68" spans="1:15" ht="26.25" thickBot="1" x14ac:dyDescent="0.3">
      <c r="A68" s="106" t="s">
        <v>130</v>
      </c>
      <c r="B68" s="107" t="s">
        <v>131</v>
      </c>
      <c r="C68" s="98">
        <v>700000000</v>
      </c>
      <c r="D68" s="90">
        <v>0</v>
      </c>
      <c r="E68" s="90">
        <v>0</v>
      </c>
      <c r="F68" s="90">
        <f>+C68+D68-E68</f>
        <v>700000000</v>
      </c>
      <c r="G68" s="98">
        <v>0</v>
      </c>
      <c r="H68" s="98">
        <v>500000000</v>
      </c>
      <c r="I68" s="90">
        <v>200000000</v>
      </c>
      <c r="J68" s="98">
        <v>134154485</v>
      </c>
      <c r="K68" s="98">
        <v>134154485</v>
      </c>
      <c r="L68" s="98">
        <v>134154485</v>
      </c>
      <c r="M68" s="98">
        <v>128381968</v>
      </c>
      <c r="N68" s="68">
        <f t="shared" si="16"/>
        <v>0.1916492642857143</v>
      </c>
      <c r="O68" s="85">
        <f t="shared" si="3"/>
        <v>0.1916492642857143</v>
      </c>
    </row>
    <row r="69" spans="1:15" ht="16.5" thickTop="1" thickBot="1" x14ac:dyDescent="0.3">
      <c r="A69" s="118" t="s">
        <v>132</v>
      </c>
      <c r="B69" s="119"/>
      <c r="C69" s="100">
        <f>SUM(C70:C73)</f>
        <v>10646535000</v>
      </c>
      <c r="D69" s="100">
        <f t="shared" ref="D69:M69" si="19">SUM(D70:D73)</f>
        <v>0</v>
      </c>
      <c r="E69" s="100">
        <f t="shared" si="19"/>
        <v>0</v>
      </c>
      <c r="F69" s="100">
        <f t="shared" si="19"/>
        <v>10646535000</v>
      </c>
      <c r="G69" s="100">
        <f t="shared" si="19"/>
        <v>10000000000</v>
      </c>
      <c r="H69" s="100">
        <f t="shared" si="19"/>
        <v>133087000</v>
      </c>
      <c r="I69" s="100">
        <f t="shared" si="19"/>
        <v>513448000</v>
      </c>
      <c r="J69" s="100">
        <f t="shared" si="19"/>
        <v>30452445</v>
      </c>
      <c r="K69" s="100">
        <f t="shared" si="19"/>
        <v>30452445</v>
      </c>
      <c r="L69" s="100">
        <f t="shared" si="19"/>
        <v>30452445</v>
      </c>
      <c r="M69" s="100">
        <f t="shared" si="19"/>
        <v>30452445</v>
      </c>
      <c r="N69" s="101">
        <f t="shared" si="16"/>
        <v>2.8603151166083614E-3</v>
      </c>
      <c r="O69" s="102">
        <f t="shared" si="3"/>
        <v>2.8603151166083614E-3</v>
      </c>
    </row>
    <row r="70" spans="1:15" ht="26.25" thickTop="1" x14ac:dyDescent="0.25">
      <c r="A70" s="108" t="s">
        <v>133</v>
      </c>
      <c r="B70" s="11" t="s">
        <v>134</v>
      </c>
      <c r="C70" s="109">
        <v>10000000000</v>
      </c>
      <c r="D70" s="103">
        <v>0</v>
      </c>
      <c r="E70" s="90">
        <v>0</v>
      </c>
      <c r="F70" s="90">
        <f>+C70+D70-E70</f>
        <v>10000000000</v>
      </c>
      <c r="G70" s="103">
        <v>10000000000</v>
      </c>
      <c r="H70" s="110">
        <v>0</v>
      </c>
      <c r="I70" s="90">
        <v>0</v>
      </c>
      <c r="J70" s="103"/>
      <c r="K70" s="103"/>
      <c r="L70" s="103"/>
      <c r="M70" s="103"/>
      <c r="N70" s="93">
        <f t="shared" si="16"/>
        <v>0</v>
      </c>
      <c r="O70" s="94">
        <f t="shared" si="3"/>
        <v>0</v>
      </c>
    </row>
    <row r="71" spans="1:15" x14ac:dyDescent="0.25">
      <c r="A71" s="88" t="s">
        <v>135</v>
      </c>
      <c r="B71" s="89" t="s">
        <v>136</v>
      </c>
      <c r="C71" s="90">
        <v>113087000</v>
      </c>
      <c r="D71" s="90">
        <v>0</v>
      </c>
      <c r="E71" s="90">
        <v>0</v>
      </c>
      <c r="F71" s="90">
        <f>+C71+D71-E71</f>
        <v>113087000</v>
      </c>
      <c r="G71" s="90">
        <v>0</v>
      </c>
      <c r="H71" s="90">
        <v>113087000</v>
      </c>
      <c r="I71" s="90">
        <v>0</v>
      </c>
      <c r="J71" s="90">
        <v>26155050</v>
      </c>
      <c r="K71" s="90">
        <v>26155050</v>
      </c>
      <c r="L71" s="90">
        <v>26155050</v>
      </c>
      <c r="M71" s="90">
        <v>26155050</v>
      </c>
      <c r="N71" s="68">
        <f t="shared" si="16"/>
        <v>0.23128255237118325</v>
      </c>
      <c r="O71" s="85">
        <f t="shared" si="3"/>
        <v>0.23128255237118325</v>
      </c>
    </row>
    <row r="72" spans="1:15" ht="25.5" x14ac:dyDescent="0.25">
      <c r="A72" s="88" t="s">
        <v>137</v>
      </c>
      <c r="B72" s="89" t="s">
        <v>138</v>
      </c>
      <c r="C72" s="90">
        <v>20000000</v>
      </c>
      <c r="D72" s="90">
        <v>0</v>
      </c>
      <c r="E72" s="90">
        <v>0</v>
      </c>
      <c r="F72" s="90">
        <f>+C72+D72-E72</f>
        <v>20000000</v>
      </c>
      <c r="G72" s="90">
        <v>0</v>
      </c>
      <c r="H72" s="90">
        <v>20000000</v>
      </c>
      <c r="I72" s="90">
        <v>0</v>
      </c>
      <c r="J72" s="90">
        <v>4297395</v>
      </c>
      <c r="K72" s="90">
        <v>4297395</v>
      </c>
      <c r="L72" s="90">
        <v>4297395</v>
      </c>
      <c r="M72" s="90">
        <v>4297395</v>
      </c>
      <c r="N72" s="68">
        <f t="shared" si="16"/>
        <v>0.21486975</v>
      </c>
      <c r="O72" s="85">
        <f t="shared" si="3"/>
        <v>0.21486975</v>
      </c>
    </row>
    <row r="73" spans="1:15" ht="15.75" thickBot="1" x14ac:dyDescent="0.3">
      <c r="A73" s="106" t="s">
        <v>139</v>
      </c>
      <c r="B73" s="107" t="s">
        <v>140</v>
      </c>
      <c r="C73" s="98">
        <v>513448000</v>
      </c>
      <c r="D73" s="90">
        <v>0</v>
      </c>
      <c r="E73" s="90">
        <v>0</v>
      </c>
      <c r="F73" s="90">
        <f>+C73+D73-E73</f>
        <v>513448000</v>
      </c>
      <c r="G73" s="98">
        <v>0</v>
      </c>
      <c r="H73" s="98">
        <v>0</v>
      </c>
      <c r="I73" s="90">
        <f>+F73-H73</f>
        <v>513448000</v>
      </c>
      <c r="J73" s="98">
        <v>0</v>
      </c>
      <c r="K73" s="98">
        <v>0</v>
      </c>
      <c r="L73" s="98">
        <v>0</v>
      </c>
      <c r="M73" s="98">
        <v>0</v>
      </c>
      <c r="N73" s="68">
        <f t="shared" si="16"/>
        <v>0</v>
      </c>
      <c r="O73" s="85">
        <f t="shared" si="3"/>
        <v>0</v>
      </c>
    </row>
    <row r="74" spans="1:15" ht="16.5" thickTop="1" thickBot="1" x14ac:dyDescent="0.3">
      <c r="A74" s="118" t="s">
        <v>141</v>
      </c>
      <c r="B74" s="119"/>
      <c r="C74" s="100">
        <f t="shared" ref="C74:M74" si="20">SUM(C75:C76)</f>
        <v>202394000</v>
      </c>
      <c r="D74" s="100">
        <f t="shared" si="20"/>
        <v>0</v>
      </c>
      <c r="E74" s="100">
        <f t="shared" si="20"/>
        <v>0</v>
      </c>
      <c r="F74" s="100">
        <f t="shared" si="20"/>
        <v>202394000</v>
      </c>
      <c r="G74" s="100">
        <f t="shared" si="20"/>
        <v>0</v>
      </c>
      <c r="H74" s="100">
        <f t="shared" si="20"/>
        <v>570000</v>
      </c>
      <c r="I74" s="100">
        <f t="shared" si="20"/>
        <v>201824000</v>
      </c>
      <c r="J74" s="100">
        <f t="shared" si="20"/>
        <v>570000</v>
      </c>
      <c r="K74" s="100">
        <f t="shared" si="20"/>
        <v>570000</v>
      </c>
      <c r="L74" s="100">
        <f t="shared" si="20"/>
        <v>570000</v>
      </c>
      <c r="M74" s="100">
        <f t="shared" si="20"/>
        <v>570000</v>
      </c>
      <c r="N74" s="101">
        <f t="shared" si="16"/>
        <v>2.8162890204255068E-3</v>
      </c>
      <c r="O74" s="102">
        <f t="shared" ref="O74:O91" si="21">+K74/F74</f>
        <v>2.8162890204255068E-3</v>
      </c>
    </row>
    <row r="75" spans="1:15" ht="15.75" thickTop="1" x14ac:dyDescent="0.25">
      <c r="A75" s="88" t="s">
        <v>142</v>
      </c>
      <c r="B75" s="89" t="s">
        <v>143</v>
      </c>
      <c r="C75" s="90">
        <v>23696000</v>
      </c>
      <c r="D75" s="90">
        <v>0</v>
      </c>
      <c r="E75" s="90">
        <v>0</v>
      </c>
      <c r="F75" s="90">
        <f>+C75+D75-E75</f>
        <v>23696000</v>
      </c>
      <c r="G75" s="90">
        <v>0</v>
      </c>
      <c r="H75" s="90">
        <v>570000</v>
      </c>
      <c r="I75" s="90">
        <v>23126000</v>
      </c>
      <c r="J75" s="90">
        <v>570000</v>
      </c>
      <c r="K75" s="90">
        <v>570000</v>
      </c>
      <c r="L75" s="90">
        <v>570000</v>
      </c>
      <c r="M75" s="90">
        <v>570000</v>
      </c>
      <c r="N75" s="68">
        <f t="shared" si="16"/>
        <v>2.4054692775151924E-2</v>
      </c>
      <c r="O75" s="85">
        <f t="shared" si="21"/>
        <v>2.4054692775151924E-2</v>
      </c>
    </row>
    <row r="76" spans="1:15" ht="15.75" thickBot="1" x14ac:dyDescent="0.3">
      <c r="A76" s="96" t="s">
        <v>144</v>
      </c>
      <c r="B76" s="6" t="s">
        <v>145</v>
      </c>
      <c r="C76" s="97">
        <v>178698000</v>
      </c>
      <c r="D76" s="90">
        <v>0</v>
      </c>
      <c r="E76" s="90">
        <v>0</v>
      </c>
      <c r="F76" s="90">
        <f>+C76+D76-E76</f>
        <v>178698000</v>
      </c>
      <c r="G76" s="111">
        <v>0</v>
      </c>
      <c r="H76" s="111">
        <v>0</v>
      </c>
      <c r="I76" s="90">
        <f>+F76-H76</f>
        <v>178698000</v>
      </c>
      <c r="J76" s="90">
        <v>0</v>
      </c>
      <c r="K76" s="90">
        <v>0</v>
      </c>
      <c r="L76" s="90">
        <v>0</v>
      </c>
      <c r="M76" s="90">
        <v>0</v>
      </c>
      <c r="N76" s="93">
        <f t="shared" si="16"/>
        <v>0</v>
      </c>
      <c r="O76" s="94">
        <f t="shared" si="21"/>
        <v>0</v>
      </c>
    </row>
    <row r="77" spans="1:15" ht="16.5" thickTop="1" thickBot="1" x14ac:dyDescent="0.3">
      <c r="A77" s="118" t="s">
        <v>146</v>
      </c>
      <c r="B77" s="119"/>
      <c r="C77" s="100">
        <f t="shared" ref="C77:M77" si="22">SUM(C78:C90)</f>
        <v>24000000000</v>
      </c>
      <c r="D77" s="100">
        <f t="shared" si="22"/>
        <v>0</v>
      </c>
      <c r="E77" s="100">
        <f t="shared" si="22"/>
        <v>0</v>
      </c>
      <c r="F77" s="100">
        <f t="shared" si="22"/>
        <v>24000000000</v>
      </c>
      <c r="G77" s="100">
        <f t="shared" si="22"/>
        <v>0</v>
      </c>
      <c r="H77" s="100">
        <f t="shared" si="22"/>
        <v>14564924043.93</v>
      </c>
      <c r="I77" s="100">
        <f t="shared" si="22"/>
        <v>9435075956.0699997</v>
      </c>
      <c r="J77" s="100">
        <f t="shared" si="22"/>
        <v>10063839273.93</v>
      </c>
      <c r="K77" s="100">
        <f t="shared" si="22"/>
        <v>1430250230</v>
      </c>
      <c r="L77" s="100">
        <f t="shared" si="22"/>
        <v>1430250230</v>
      </c>
      <c r="M77" s="100">
        <f t="shared" si="22"/>
        <v>1428190924</v>
      </c>
      <c r="N77" s="101">
        <f t="shared" si="16"/>
        <v>0.41932663641375001</v>
      </c>
      <c r="O77" s="102">
        <f t="shared" si="21"/>
        <v>5.9593759583333336E-2</v>
      </c>
    </row>
    <row r="78" spans="1:15" ht="64.5" thickTop="1" x14ac:dyDescent="0.25">
      <c r="A78" s="112" t="s">
        <v>147</v>
      </c>
      <c r="B78" s="113" t="s">
        <v>148</v>
      </c>
      <c r="C78" s="114">
        <v>5963837934</v>
      </c>
      <c r="D78" s="90">
        <v>0</v>
      </c>
      <c r="E78" s="90">
        <v>0</v>
      </c>
      <c r="F78" s="90">
        <f t="shared" ref="F78:F90" si="23">+C78+D78-E78</f>
        <v>5963837934</v>
      </c>
      <c r="G78" s="114">
        <v>0</v>
      </c>
      <c r="H78" s="114">
        <v>3804472899</v>
      </c>
      <c r="I78" s="90">
        <v>2159365035</v>
      </c>
      <c r="J78" s="114">
        <v>2692636482</v>
      </c>
      <c r="K78" s="114">
        <v>362452850.5</v>
      </c>
      <c r="L78" s="114">
        <v>362452850.5</v>
      </c>
      <c r="M78" s="114">
        <v>360393544.5</v>
      </c>
      <c r="N78" s="68">
        <f t="shared" si="16"/>
        <v>0.45149390573630566</v>
      </c>
      <c r="O78" s="85">
        <f t="shared" si="21"/>
        <v>6.0775100616609075E-2</v>
      </c>
    </row>
    <row r="79" spans="1:15" ht="63.75" x14ac:dyDescent="0.25">
      <c r="A79" s="88" t="s">
        <v>149</v>
      </c>
      <c r="B79" s="89" t="s">
        <v>150</v>
      </c>
      <c r="C79" s="90">
        <v>963693204</v>
      </c>
      <c r="D79" s="90">
        <v>0</v>
      </c>
      <c r="E79" s="90">
        <v>0</v>
      </c>
      <c r="F79" s="90">
        <f t="shared" si="23"/>
        <v>963693204</v>
      </c>
      <c r="G79" s="90">
        <v>0</v>
      </c>
      <c r="H79" s="90">
        <v>543054602</v>
      </c>
      <c r="I79" s="90">
        <v>420638602</v>
      </c>
      <c r="J79" s="90">
        <v>481011130</v>
      </c>
      <c r="K79" s="90">
        <v>61846963</v>
      </c>
      <c r="L79" s="90">
        <v>61846963</v>
      </c>
      <c r="M79" s="90">
        <v>61846963</v>
      </c>
      <c r="N79" s="68">
        <f t="shared" si="16"/>
        <v>0.4991330518918965</v>
      </c>
      <c r="O79" s="85">
        <f t="shared" si="21"/>
        <v>6.4177025160384968E-2</v>
      </c>
    </row>
    <row r="80" spans="1:15" ht="63.75" x14ac:dyDescent="0.25">
      <c r="A80" s="88" t="s">
        <v>151</v>
      </c>
      <c r="B80" s="89" t="s">
        <v>152</v>
      </c>
      <c r="C80" s="90">
        <v>2457675137</v>
      </c>
      <c r="D80" s="90">
        <v>0</v>
      </c>
      <c r="E80" s="90">
        <v>0</v>
      </c>
      <c r="F80" s="90">
        <f t="shared" si="23"/>
        <v>2457675137</v>
      </c>
      <c r="G80" s="90">
        <v>0</v>
      </c>
      <c r="H80" s="90">
        <v>1954562067</v>
      </c>
      <c r="I80" s="90">
        <v>503113070</v>
      </c>
      <c r="J80" s="90">
        <v>1619537586</v>
      </c>
      <c r="K80" s="90">
        <v>187608390</v>
      </c>
      <c r="L80" s="90">
        <v>187608390</v>
      </c>
      <c r="M80" s="90">
        <v>187608390</v>
      </c>
      <c r="N80" s="68">
        <f t="shared" si="16"/>
        <v>0.65897138381637943</v>
      </c>
      <c r="O80" s="85">
        <f t="shared" si="21"/>
        <v>7.6335715479877109E-2</v>
      </c>
    </row>
    <row r="81" spans="1:15" ht="63.75" x14ac:dyDescent="0.25">
      <c r="A81" s="88" t="s">
        <v>153</v>
      </c>
      <c r="B81" s="89" t="s">
        <v>154</v>
      </c>
      <c r="C81" s="90">
        <v>557850488</v>
      </c>
      <c r="D81" s="90">
        <v>0</v>
      </c>
      <c r="E81" s="90">
        <v>0</v>
      </c>
      <c r="F81" s="90">
        <f t="shared" si="23"/>
        <v>557850488</v>
      </c>
      <c r="G81" s="90">
        <v>0</v>
      </c>
      <c r="H81" s="90">
        <v>138277500</v>
      </c>
      <c r="I81" s="90">
        <v>419572988</v>
      </c>
      <c r="J81" s="90">
        <v>138277500</v>
      </c>
      <c r="K81" s="90">
        <v>14162500</v>
      </c>
      <c r="L81" s="90">
        <v>14162500</v>
      </c>
      <c r="M81" s="90">
        <v>14162500</v>
      </c>
      <c r="N81" s="68">
        <f t="shared" si="16"/>
        <v>0.24787555621892723</v>
      </c>
      <c r="O81" s="85">
        <f t="shared" si="21"/>
        <v>2.5387626800821225E-2</v>
      </c>
    </row>
    <row r="82" spans="1:15" ht="51" x14ac:dyDescent="0.25">
      <c r="A82" s="88" t="s">
        <v>155</v>
      </c>
      <c r="B82" s="89" t="s">
        <v>156</v>
      </c>
      <c r="C82" s="90">
        <v>481149512</v>
      </c>
      <c r="D82" s="90">
        <v>0</v>
      </c>
      <c r="E82" s="90">
        <v>0</v>
      </c>
      <c r="F82" s="90">
        <f t="shared" si="23"/>
        <v>481149512</v>
      </c>
      <c r="G82" s="90">
        <v>0</v>
      </c>
      <c r="H82" s="90">
        <v>279757063</v>
      </c>
      <c r="I82" s="90">
        <v>201392449</v>
      </c>
      <c r="J82" s="90">
        <v>156744604</v>
      </c>
      <c r="K82" s="90">
        <v>0</v>
      </c>
      <c r="L82" s="90">
        <v>0</v>
      </c>
      <c r="M82" s="90">
        <v>0</v>
      </c>
      <c r="N82" s="68">
        <f t="shared" si="16"/>
        <v>0.32577109628243789</v>
      </c>
      <c r="O82" s="85">
        <f t="shared" si="21"/>
        <v>0</v>
      </c>
    </row>
    <row r="83" spans="1:15" ht="76.5" x14ac:dyDescent="0.25">
      <c r="A83" s="88" t="s">
        <v>157</v>
      </c>
      <c r="B83" s="89" t="s">
        <v>158</v>
      </c>
      <c r="C83" s="90">
        <v>1604134207</v>
      </c>
      <c r="D83" s="90">
        <v>0</v>
      </c>
      <c r="E83" s="90">
        <v>0</v>
      </c>
      <c r="F83" s="90">
        <f t="shared" si="23"/>
        <v>1604134207</v>
      </c>
      <c r="G83" s="90">
        <v>0</v>
      </c>
      <c r="H83" s="90">
        <v>1305228974</v>
      </c>
      <c r="I83" s="90">
        <v>298905233</v>
      </c>
      <c r="J83" s="90">
        <v>1240510641</v>
      </c>
      <c r="K83" s="90">
        <v>103593966</v>
      </c>
      <c r="L83" s="90">
        <v>103593966</v>
      </c>
      <c r="M83" s="90">
        <v>103593966</v>
      </c>
      <c r="N83" s="68">
        <f t="shared" si="16"/>
        <v>0.77332098248809422</v>
      </c>
      <c r="O83" s="85">
        <f t="shared" si="21"/>
        <v>6.4579363464692952E-2</v>
      </c>
    </row>
    <row r="84" spans="1:15" ht="76.5" x14ac:dyDescent="0.25">
      <c r="A84" s="88" t="s">
        <v>159</v>
      </c>
      <c r="B84" s="89" t="s">
        <v>160</v>
      </c>
      <c r="C84" s="90">
        <v>1294758028</v>
      </c>
      <c r="D84" s="90">
        <v>0</v>
      </c>
      <c r="E84" s="90">
        <v>0</v>
      </c>
      <c r="F84" s="90">
        <f t="shared" si="23"/>
        <v>1294758028</v>
      </c>
      <c r="G84" s="90">
        <v>0</v>
      </c>
      <c r="H84" s="90">
        <v>792966066</v>
      </c>
      <c r="I84" s="90">
        <v>501791962</v>
      </c>
      <c r="J84" s="90">
        <v>267195733</v>
      </c>
      <c r="K84" s="90">
        <v>81799166</v>
      </c>
      <c r="L84" s="90">
        <v>81799166</v>
      </c>
      <c r="M84" s="90">
        <v>81799166</v>
      </c>
      <c r="N84" s="68">
        <f t="shared" si="16"/>
        <v>0.20636731128266075</v>
      </c>
      <c r="O84" s="85">
        <f t="shared" si="21"/>
        <v>6.3177183868366793E-2</v>
      </c>
    </row>
    <row r="85" spans="1:15" ht="89.25" x14ac:dyDescent="0.25">
      <c r="A85" s="88" t="s">
        <v>161</v>
      </c>
      <c r="B85" s="89" t="s">
        <v>162</v>
      </c>
      <c r="C85" s="90">
        <v>1442752132</v>
      </c>
      <c r="D85" s="90">
        <v>0</v>
      </c>
      <c r="E85" s="90">
        <v>0</v>
      </c>
      <c r="F85" s="90">
        <f t="shared" si="23"/>
        <v>1442752132</v>
      </c>
      <c r="G85" s="90">
        <v>0</v>
      </c>
      <c r="H85" s="90">
        <v>1146705141</v>
      </c>
      <c r="I85" s="90">
        <v>296046991</v>
      </c>
      <c r="J85" s="90">
        <v>1082433141</v>
      </c>
      <c r="K85" s="90">
        <v>135873999</v>
      </c>
      <c r="L85" s="90">
        <v>135873999</v>
      </c>
      <c r="M85" s="90">
        <v>135873999</v>
      </c>
      <c r="N85" s="68">
        <f t="shared" si="16"/>
        <v>0.75025579029953571</v>
      </c>
      <c r="O85" s="85">
        <f t="shared" si="21"/>
        <v>9.4176952496785496E-2</v>
      </c>
    </row>
    <row r="86" spans="1:15" ht="63.75" x14ac:dyDescent="0.25">
      <c r="A86" s="88" t="s">
        <v>163</v>
      </c>
      <c r="B86" s="89" t="s">
        <v>164</v>
      </c>
      <c r="C86" s="90">
        <v>441116122</v>
      </c>
      <c r="D86" s="90">
        <v>0</v>
      </c>
      <c r="E86" s="90">
        <v>0</v>
      </c>
      <c r="F86" s="90">
        <f t="shared" si="23"/>
        <v>441116122</v>
      </c>
      <c r="G86" s="90">
        <v>0</v>
      </c>
      <c r="H86" s="90">
        <v>134930000</v>
      </c>
      <c r="I86" s="90">
        <v>306186122</v>
      </c>
      <c r="J86" s="90">
        <v>13905000</v>
      </c>
      <c r="K86" s="90">
        <v>12205500</v>
      </c>
      <c r="L86" s="90">
        <v>12205500</v>
      </c>
      <c r="M86" s="90">
        <v>12205500</v>
      </c>
      <c r="N86" s="68">
        <f t="shared" si="16"/>
        <v>3.152231194125342E-2</v>
      </c>
      <c r="O86" s="85">
        <f t="shared" si="21"/>
        <v>2.7669584926211334E-2</v>
      </c>
    </row>
    <row r="87" spans="1:15" ht="76.5" x14ac:dyDescent="0.25">
      <c r="A87" s="88" t="s">
        <v>165</v>
      </c>
      <c r="B87" s="89" t="s">
        <v>166</v>
      </c>
      <c r="C87" s="90">
        <v>373269607</v>
      </c>
      <c r="D87" s="90">
        <v>0</v>
      </c>
      <c r="E87" s="90">
        <v>0</v>
      </c>
      <c r="F87" s="90">
        <f t="shared" si="23"/>
        <v>373269607</v>
      </c>
      <c r="G87" s="90">
        <v>0</v>
      </c>
      <c r="H87" s="90">
        <v>253662500</v>
      </c>
      <c r="I87" s="90">
        <v>119607107</v>
      </c>
      <c r="J87" s="90">
        <v>204503800</v>
      </c>
      <c r="K87" s="90">
        <v>22423296.5</v>
      </c>
      <c r="L87" s="90">
        <v>22423296.5</v>
      </c>
      <c r="M87" s="90">
        <v>22423296.5</v>
      </c>
      <c r="N87" s="68">
        <f>+J87/F87</f>
        <v>0.54787155494285933</v>
      </c>
      <c r="O87" s="85">
        <f>+K87/F87</f>
        <v>6.0072655473393528E-2</v>
      </c>
    </row>
    <row r="88" spans="1:15" ht="76.5" x14ac:dyDescent="0.25">
      <c r="A88" s="106" t="s">
        <v>167</v>
      </c>
      <c r="B88" s="107" t="s">
        <v>168</v>
      </c>
      <c r="C88" s="98">
        <v>2503479153</v>
      </c>
      <c r="D88" s="90">
        <v>0</v>
      </c>
      <c r="E88" s="90">
        <v>0</v>
      </c>
      <c r="F88" s="90">
        <f t="shared" si="23"/>
        <v>2503479153</v>
      </c>
      <c r="G88" s="98"/>
      <c r="H88" s="98">
        <v>1086340123.9300001</v>
      </c>
      <c r="I88" s="90">
        <v>1417139029.0699999</v>
      </c>
      <c r="J88" s="98">
        <v>1022978456.9299999</v>
      </c>
      <c r="K88" s="98">
        <v>59792000</v>
      </c>
      <c r="L88" s="98">
        <v>59792000</v>
      </c>
      <c r="M88" s="98">
        <v>59792000</v>
      </c>
      <c r="N88" s="68">
        <f>+J88/F88</f>
        <v>0.40862271838937897</v>
      </c>
      <c r="O88" s="85">
        <f>+K88/F88</f>
        <v>2.3883562173205763E-2</v>
      </c>
    </row>
    <row r="89" spans="1:15" ht="51" x14ac:dyDescent="0.25">
      <c r="A89" s="106" t="s">
        <v>184</v>
      </c>
      <c r="B89" s="107" t="s">
        <v>185</v>
      </c>
      <c r="C89" s="98">
        <v>4556348401</v>
      </c>
      <c r="D89" s="90">
        <v>0</v>
      </c>
      <c r="E89" s="90">
        <v>0</v>
      </c>
      <c r="F89" s="90">
        <f t="shared" si="23"/>
        <v>4556348401</v>
      </c>
      <c r="G89" s="98"/>
      <c r="H89" s="98">
        <v>2066959033</v>
      </c>
      <c r="I89" s="90">
        <v>2489389368</v>
      </c>
      <c r="J89" s="98">
        <v>705505200</v>
      </c>
      <c r="K89" s="98">
        <v>266255833</v>
      </c>
      <c r="L89" s="98">
        <v>266255833</v>
      </c>
      <c r="M89" s="98">
        <v>266255833</v>
      </c>
      <c r="N89" s="68">
        <f>+J89/F89</f>
        <v>0.15484004687726688</v>
      </c>
      <c r="O89" s="85">
        <f>+K89/F89</f>
        <v>5.8436232168190598E-2</v>
      </c>
    </row>
    <row r="90" spans="1:15" ht="64.5" thickBot="1" x14ac:dyDescent="0.3">
      <c r="A90" s="106" t="s">
        <v>186</v>
      </c>
      <c r="B90" s="107" t="s">
        <v>187</v>
      </c>
      <c r="C90" s="98">
        <v>1359936075</v>
      </c>
      <c r="D90" s="90">
        <v>0</v>
      </c>
      <c r="E90" s="90">
        <v>0</v>
      </c>
      <c r="F90" s="90">
        <f t="shared" si="23"/>
        <v>1359936075</v>
      </c>
      <c r="G90" s="98">
        <v>0</v>
      </c>
      <c r="H90" s="98">
        <v>1058008075</v>
      </c>
      <c r="I90" s="90">
        <v>301928000</v>
      </c>
      <c r="J90" s="98">
        <v>438600000</v>
      </c>
      <c r="K90" s="98">
        <v>122235766</v>
      </c>
      <c r="L90" s="98">
        <v>122235766</v>
      </c>
      <c r="M90" s="98">
        <v>122235766</v>
      </c>
      <c r="N90" s="68">
        <f t="shared" si="16"/>
        <v>0.32251515939820924</v>
      </c>
      <c r="O90" s="85">
        <f t="shared" si="21"/>
        <v>8.9883464559170553E-2</v>
      </c>
    </row>
    <row r="91" spans="1:15" ht="16.5" thickTop="1" thickBot="1" x14ac:dyDescent="0.3">
      <c r="A91" s="118" t="s">
        <v>169</v>
      </c>
      <c r="B91" s="119" t="s">
        <v>1</v>
      </c>
      <c r="C91" s="100">
        <f t="shared" ref="C91:M91" si="24">+C8+C77</f>
        <v>75345160000</v>
      </c>
      <c r="D91" s="100">
        <f t="shared" si="24"/>
        <v>1503871000</v>
      </c>
      <c r="E91" s="100">
        <f t="shared" si="24"/>
        <v>1503871000</v>
      </c>
      <c r="F91" s="100">
        <f t="shared" si="24"/>
        <v>75345160000</v>
      </c>
      <c r="G91" s="100">
        <f t="shared" si="24"/>
        <v>11234371000</v>
      </c>
      <c r="H91" s="100">
        <f t="shared" si="24"/>
        <v>52425948383.989998</v>
      </c>
      <c r="I91" s="100">
        <f t="shared" si="24"/>
        <v>11684840616.01</v>
      </c>
      <c r="J91" s="100">
        <f t="shared" si="24"/>
        <v>29970798038.43</v>
      </c>
      <c r="K91" s="100">
        <f t="shared" si="24"/>
        <v>12274346963.84</v>
      </c>
      <c r="L91" s="100">
        <f t="shared" si="24"/>
        <v>12274143663.84</v>
      </c>
      <c r="M91" s="100">
        <f t="shared" si="24"/>
        <v>12266311840.84</v>
      </c>
      <c r="N91" s="101">
        <f t="shared" si="16"/>
        <v>0.39778000389713153</v>
      </c>
      <c r="O91" s="102">
        <f t="shared" si="21"/>
        <v>0.16290823410342484</v>
      </c>
    </row>
    <row r="92" spans="1:15" ht="15.75" thickTop="1" x14ac:dyDescent="0.25"/>
  </sheetData>
  <mergeCells count="8">
    <mergeCell ref="A77:B77"/>
    <mergeCell ref="A91:B91"/>
    <mergeCell ref="A4:O4"/>
    <mergeCell ref="A5:O5"/>
    <mergeCell ref="A6:O6"/>
    <mergeCell ref="A38:B38"/>
    <mergeCell ref="A69:B69"/>
    <mergeCell ref="A74:B7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2"/>
  <sheetViews>
    <sheetView topLeftCell="C84" workbookViewId="0">
      <selection activeCell="F88" sqref="F88"/>
    </sheetView>
  </sheetViews>
  <sheetFormatPr baseColWidth="10" defaultRowHeight="15" x14ac:dyDescent="0.25"/>
  <cols>
    <col min="1" max="1" width="32.7109375" customWidth="1"/>
    <col min="2" max="2" width="37.140625" customWidth="1"/>
    <col min="3" max="3" width="30" customWidth="1"/>
    <col min="4" max="4" width="23.140625" customWidth="1"/>
    <col min="5" max="5" width="26.42578125" customWidth="1"/>
    <col min="6" max="6" width="20.85546875" customWidth="1"/>
    <col min="7" max="7" width="20.42578125" customWidth="1"/>
    <col min="8" max="8" width="20.85546875" customWidth="1"/>
    <col min="9" max="9" width="19.85546875" customWidth="1"/>
    <col min="10" max="10" width="19.7109375" customWidth="1"/>
    <col min="11" max="13" width="19.85546875" customWidth="1"/>
    <col min="14" max="14" width="8.28515625" bestFit="1" customWidth="1"/>
    <col min="15" max="15" width="7.42578125" bestFit="1" customWidth="1"/>
  </cols>
  <sheetData>
    <row r="1" spans="1:15" x14ac:dyDescent="0.25">
      <c r="A1" s="66" t="s">
        <v>0</v>
      </c>
      <c r="B1" s="66">
        <v>2025</v>
      </c>
      <c r="C1" s="67" t="s">
        <v>1</v>
      </c>
      <c r="D1" s="67" t="s">
        <v>1</v>
      </c>
      <c r="E1" s="67" t="s">
        <v>1</v>
      </c>
      <c r="F1" s="67" t="s">
        <v>1</v>
      </c>
      <c r="G1" s="67" t="s">
        <v>1</v>
      </c>
      <c r="H1" s="67" t="s">
        <v>1</v>
      </c>
      <c r="I1" s="67" t="s">
        <v>1</v>
      </c>
      <c r="J1" s="67" t="s">
        <v>1</v>
      </c>
      <c r="K1" s="67" t="s">
        <v>1</v>
      </c>
      <c r="L1" s="67" t="s">
        <v>1</v>
      </c>
      <c r="M1" s="67" t="s">
        <v>1</v>
      </c>
      <c r="N1" s="68"/>
      <c r="O1" s="68"/>
    </row>
    <row r="2" spans="1:15" x14ac:dyDescent="0.25">
      <c r="A2" s="66" t="s">
        <v>2</v>
      </c>
      <c r="B2" s="66" t="s">
        <v>3</v>
      </c>
      <c r="C2" s="67" t="s">
        <v>1</v>
      </c>
      <c r="D2" s="67" t="s">
        <v>1</v>
      </c>
      <c r="E2" s="67" t="s">
        <v>1</v>
      </c>
      <c r="F2" s="67" t="s">
        <v>1</v>
      </c>
      <c r="G2" s="67" t="s">
        <v>1</v>
      </c>
      <c r="H2" s="67" t="s">
        <v>1</v>
      </c>
      <c r="I2" s="67" t="s">
        <v>1</v>
      </c>
      <c r="J2" s="67" t="s">
        <v>1</v>
      </c>
      <c r="K2" s="67" t="s">
        <v>1</v>
      </c>
      <c r="L2" s="67" t="s">
        <v>1</v>
      </c>
      <c r="M2" s="67" t="s">
        <v>1</v>
      </c>
      <c r="N2" s="68"/>
      <c r="O2" s="68"/>
    </row>
    <row r="3" spans="1:15" x14ac:dyDescent="0.25">
      <c r="A3" s="66" t="s">
        <v>4</v>
      </c>
      <c r="B3" s="70" t="s">
        <v>173</v>
      </c>
      <c r="C3" s="67" t="s">
        <v>1</v>
      </c>
      <c r="D3" s="67" t="s">
        <v>1</v>
      </c>
      <c r="E3" s="67" t="s">
        <v>1</v>
      </c>
      <c r="F3" s="67" t="s">
        <v>1</v>
      </c>
      <c r="G3" s="67" t="s">
        <v>1</v>
      </c>
      <c r="H3" s="67" t="s">
        <v>1</v>
      </c>
      <c r="I3" s="67" t="s">
        <v>1</v>
      </c>
      <c r="J3" s="67" t="s">
        <v>1</v>
      </c>
      <c r="K3" s="67" t="s">
        <v>1</v>
      </c>
      <c r="L3" s="67" t="s">
        <v>1</v>
      </c>
      <c r="M3" s="67" t="s">
        <v>1</v>
      </c>
      <c r="N3" s="68"/>
      <c r="O3" s="68"/>
    </row>
    <row r="4" spans="1:15" ht="15" customHeight="1" x14ac:dyDescent="0.25">
      <c r="A4" s="120" t="s">
        <v>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 ht="15" customHeight="1" x14ac:dyDescent="0.25">
      <c r="A5" s="120" t="s">
        <v>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5" ht="15.75" thickBot="1" x14ac:dyDescent="0.3">
      <c r="A6" s="122" t="s">
        <v>193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</row>
    <row r="7" spans="1:15" ht="16.5" thickTop="1" thickBot="1" x14ac:dyDescent="0.3">
      <c r="A7" s="71" t="s">
        <v>7</v>
      </c>
      <c r="B7" s="72" t="s">
        <v>8</v>
      </c>
      <c r="C7" s="73" t="s">
        <v>9</v>
      </c>
      <c r="D7" s="73" t="s">
        <v>10</v>
      </c>
      <c r="E7" s="73" t="s">
        <v>11</v>
      </c>
      <c r="F7" s="73" t="s">
        <v>12</v>
      </c>
      <c r="G7" s="73" t="s">
        <v>13</v>
      </c>
      <c r="H7" s="73" t="s">
        <v>14</v>
      </c>
      <c r="I7" s="73" t="s">
        <v>15</v>
      </c>
      <c r="J7" s="73" t="s">
        <v>16</v>
      </c>
      <c r="K7" s="73" t="s">
        <v>17</v>
      </c>
      <c r="L7" s="73" t="s">
        <v>18</v>
      </c>
      <c r="M7" s="73" t="s">
        <v>19</v>
      </c>
      <c r="N7" s="74" t="s">
        <v>171</v>
      </c>
      <c r="O7" s="75" t="s">
        <v>172</v>
      </c>
    </row>
    <row r="8" spans="1:15" ht="15.75" thickTop="1" x14ac:dyDescent="0.25">
      <c r="A8" s="59" t="s">
        <v>178</v>
      </c>
      <c r="B8" s="60" t="s">
        <v>20</v>
      </c>
      <c r="C8" s="76">
        <f t="shared" ref="C8:M8" si="0">+C9+C38+C69+C74</f>
        <v>51345160000</v>
      </c>
      <c r="D8" s="76">
        <f t="shared" si="0"/>
        <v>1503871000</v>
      </c>
      <c r="E8" s="76">
        <f t="shared" si="0"/>
        <v>1503871000</v>
      </c>
      <c r="F8" s="76">
        <f t="shared" si="0"/>
        <v>51345160000</v>
      </c>
      <c r="G8" s="76">
        <f t="shared" si="0"/>
        <v>11234371000</v>
      </c>
      <c r="H8" s="76">
        <f t="shared" si="0"/>
        <v>38291938973.059998</v>
      </c>
      <c r="I8" s="76">
        <f t="shared" si="0"/>
        <v>1818850026.9400001</v>
      </c>
      <c r="J8" s="76">
        <f t="shared" si="0"/>
        <v>21785807993.950001</v>
      </c>
      <c r="K8" s="76">
        <f t="shared" si="0"/>
        <v>13649523425.68</v>
      </c>
      <c r="L8" s="76">
        <f t="shared" si="0"/>
        <v>13648999844.68</v>
      </c>
      <c r="M8" s="76">
        <f t="shared" si="0"/>
        <v>13642236369.68</v>
      </c>
      <c r="N8" s="77">
        <f t="shared" ref="N8:N40" si="1">+J8/F8</f>
        <v>0.42430110245931651</v>
      </c>
      <c r="O8" s="78">
        <f>+K8/F8</f>
        <v>0.26583856055137428</v>
      </c>
    </row>
    <row r="9" spans="1:15" x14ac:dyDescent="0.25">
      <c r="A9" s="49" t="s">
        <v>179</v>
      </c>
      <c r="B9" s="50" t="s">
        <v>180</v>
      </c>
      <c r="C9" s="76">
        <f>+C10</f>
        <v>24480522000</v>
      </c>
      <c r="D9" s="76">
        <f t="shared" ref="D9:M9" si="2">+D10</f>
        <v>29000000</v>
      </c>
      <c r="E9" s="76">
        <f t="shared" si="2"/>
        <v>29000000</v>
      </c>
      <c r="F9" s="76">
        <f t="shared" si="2"/>
        <v>24480522000</v>
      </c>
      <c r="G9" s="76">
        <f t="shared" si="2"/>
        <v>1234371000</v>
      </c>
      <c r="H9" s="76">
        <f t="shared" si="2"/>
        <v>23053551000</v>
      </c>
      <c r="I9" s="76">
        <f t="shared" si="2"/>
        <v>192600000</v>
      </c>
      <c r="J9" s="76">
        <f t="shared" si="2"/>
        <v>8623698301</v>
      </c>
      <c r="K9" s="76">
        <f t="shared" si="2"/>
        <v>8556441536</v>
      </c>
      <c r="L9" s="76">
        <f t="shared" si="2"/>
        <v>8556441536</v>
      </c>
      <c r="M9" s="76">
        <f t="shared" si="2"/>
        <v>8556441536</v>
      </c>
      <c r="N9" s="77">
        <f t="shared" si="1"/>
        <v>0.35226774580215242</v>
      </c>
      <c r="O9" s="78">
        <f t="shared" ref="O9:O73" si="3">+K9/F9</f>
        <v>0.34952038751461262</v>
      </c>
    </row>
    <row r="10" spans="1:15" ht="15.75" thickBot="1" x14ac:dyDescent="0.3">
      <c r="A10" s="79" t="s">
        <v>21</v>
      </c>
      <c r="B10" s="53" t="s">
        <v>22</v>
      </c>
      <c r="C10" s="80">
        <f>+C11+C21+C31+C37</f>
        <v>24480522000</v>
      </c>
      <c r="D10" s="80">
        <f t="shared" ref="D10:M10" si="4">+D11+D21+D31+D37</f>
        <v>29000000</v>
      </c>
      <c r="E10" s="80">
        <f t="shared" si="4"/>
        <v>29000000</v>
      </c>
      <c r="F10" s="80">
        <f t="shared" si="4"/>
        <v>24480522000</v>
      </c>
      <c r="G10" s="80">
        <f t="shared" si="4"/>
        <v>1234371000</v>
      </c>
      <c r="H10" s="80">
        <f t="shared" si="4"/>
        <v>23053551000</v>
      </c>
      <c r="I10" s="80">
        <f t="shared" si="4"/>
        <v>192600000</v>
      </c>
      <c r="J10" s="80">
        <f t="shared" si="4"/>
        <v>8623698301</v>
      </c>
      <c r="K10" s="80">
        <f t="shared" si="4"/>
        <v>8556441536</v>
      </c>
      <c r="L10" s="80">
        <f t="shared" si="4"/>
        <v>8556441536</v>
      </c>
      <c r="M10" s="80">
        <f t="shared" si="4"/>
        <v>8556441536</v>
      </c>
      <c r="N10" s="81">
        <f t="shared" si="1"/>
        <v>0.35226774580215242</v>
      </c>
      <c r="O10" s="82">
        <f t="shared" si="3"/>
        <v>0.34952038751461262</v>
      </c>
    </row>
    <row r="11" spans="1:15" ht="15.75" thickTop="1" x14ac:dyDescent="0.25">
      <c r="A11" s="83" t="s">
        <v>23</v>
      </c>
      <c r="B11" s="3" t="s">
        <v>24</v>
      </c>
      <c r="C11" s="84">
        <f>+C12</f>
        <v>16329671000</v>
      </c>
      <c r="D11" s="84">
        <f t="shared" ref="D11:M11" si="5">+D12</f>
        <v>0</v>
      </c>
      <c r="E11" s="84">
        <f t="shared" si="5"/>
        <v>0</v>
      </c>
      <c r="F11" s="84">
        <f t="shared" si="5"/>
        <v>16329671000</v>
      </c>
      <c r="G11" s="84">
        <f t="shared" si="5"/>
        <v>0</v>
      </c>
      <c r="H11" s="84">
        <f t="shared" si="5"/>
        <v>16329671000</v>
      </c>
      <c r="I11" s="84">
        <f t="shared" si="5"/>
        <v>0</v>
      </c>
      <c r="J11" s="84">
        <f t="shared" si="5"/>
        <v>5918398312</v>
      </c>
      <c r="K11" s="84">
        <f t="shared" si="5"/>
        <v>5882043241</v>
      </c>
      <c r="L11" s="84">
        <f t="shared" si="5"/>
        <v>5882043241</v>
      </c>
      <c r="M11" s="84">
        <f t="shared" si="5"/>
        <v>5882043241</v>
      </c>
      <c r="N11" s="68">
        <f t="shared" si="1"/>
        <v>0.36243218323259546</v>
      </c>
      <c r="O11" s="85">
        <f t="shared" si="3"/>
        <v>0.36020586336368932</v>
      </c>
    </row>
    <row r="12" spans="1:15" x14ac:dyDescent="0.25">
      <c r="A12" s="86" t="s">
        <v>25</v>
      </c>
      <c r="B12" s="4" t="s">
        <v>26</v>
      </c>
      <c r="C12" s="87">
        <f>SUM(C13:C20)</f>
        <v>16329671000</v>
      </c>
      <c r="D12" s="87">
        <f t="shared" ref="D12:M12" si="6">SUM(D13:D20)</f>
        <v>0</v>
      </c>
      <c r="E12" s="87">
        <f t="shared" si="6"/>
        <v>0</v>
      </c>
      <c r="F12" s="87">
        <f t="shared" si="6"/>
        <v>16329671000</v>
      </c>
      <c r="G12" s="87">
        <f t="shared" si="6"/>
        <v>0</v>
      </c>
      <c r="H12" s="87">
        <f t="shared" si="6"/>
        <v>16329671000</v>
      </c>
      <c r="I12" s="87">
        <f t="shared" si="6"/>
        <v>0</v>
      </c>
      <c r="J12" s="87">
        <f t="shared" si="6"/>
        <v>5918398312</v>
      </c>
      <c r="K12" s="87">
        <f t="shared" si="6"/>
        <v>5882043241</v>
      </c>
      <c r="L12" s="87">
        <f t="shared" si="6"/>
        <v>5882043241</v>
      </c>
      <c r="M12" s="87">
        <f t="shared" si="6"/>
        <v>5882043241</v>
      </c>
      <c r="N12" s="68">
        <f t="shared" si="1"/>
        <v>0.36243218323259546</v>
      </c>
      <c r="O12" s="85">
        <f t="shared" si="3"/>
        <v>0.36020586336368932</v>
      </c>
    </row>
    <row r="13" spans="1:15" x14ac:dyDescent="0.25">
      <c r="A13" s="88" t="s">
        <v>27</v>
      </c>
      <c r="B13" s="89" t="s">
        <v>28</v>
      </c>
      <c r="C13" s="90">
        <v>12422135022</v>
      </c>
      <c r="D13" s="90">
        <v>0</v>
      </c>
      <c r="E13" s="90">
        <v>0</v>
      </c>
      <c r="F13" s="90">
        <f>+C13+D13-E13</f>
        <v>12422135022</v>
      </c>
      <c r="G13" s="90">
        <v>0</v>
      </c>
      <c r="H13" s="90">
        <v>12422135022</v>
      </c>
      <c r="I13" s="90">
        <v>0</v>
      </c>
      <c r="J13" s="90">
        <v>5134312393</v>
      </c>
      <c r="K13" s="90">
        <v>5133407658</v>
      </c>
      <c r="L13" s="90">
        <v>5133407658</v>
      </c>
      <c r="M13" s="90">
        <v>5133407658</v>
      </c>
      <c r="N13" s="68">
        <f t="shared" si="1"/>
        <v>0.413319641422909</v>
      </c>
      <c r="O13" s="85">
        <f>+K13/F13</f>
        <v>0.4132468089349029</v>
      </c>
    </row>
    <row r="14" spans="1:15" x14ac:dyDescent="0.25">
      <c r="A14" s="88" t="s">
        <v>29</v>
      </c>
      <c r="B14" s="89" t="s">
        <v>30</v>
      </c>
      <c r="C14" s="90">
        <v>732062860</v>
      </c>
      <c r="D14" s="90">
        <v>0</v>
      </c>
      <c r="E14" s="90">
        <v>0</v>
      </c>
      <c r="F14" s="90">
        <f t="shared" ref="F14:F20" si="7">+C14+D14-E14</f>
        <v>732062860</v>
      </c>
      <c r="G14" s="90">
        <v>0</v>
      </c>
      <c r="H14" s="90">
        <v>732062860</v>
      </c>
      <c r="I14" s="90">
        <v>0</v>
      </c>
      <c r="J14" s="90">
        <v>298335376</v>
      </c>
      <c r="K14" s="90">
        <v>298157202</v>
      </c>
      <c r="L14" s="90">
        <v>298157202</v>
      </c>
      <c r="M14" s="90">
        <v>298157202</v>
      </c>
      <c r="N14" s="68">
        <f t="shared" si="1"/>
        <v>0.40752699296888251</v>
      </c>
      <c r="O14" s="85">
        <f t="shared" si="3"/>
        <v>0.40728360676568132</v>
      </c>
    </row>
    <row r="15" spans="1:15" x14ac:dyDescent="0.25">
      <c r="A15" s="88" t="s">
        <v>31</v>
      </c>
      <c r="B15" s="89" t="s">
        <v>32</v>
      </c>
      <c r="C15" s="90">
        <v>21963224</v>
      </c>
      <c r="D15" s="90">
        <v>0</v>
      </c>
      <c r="E15" s="90">
        <v>0</v>
      </c>
      <c r="F15" s="90">
        <f t="shared" si="7"/>
        <v>21963224</v>
      </c>
      <c r="G15" s="90">
        <v>0</v>
      </c>
      <c r="H15" s="90">
        <v>21963224</v>
      </c>
      <c r="I15" s="90">
        <v>0</v>
      </c>
      <c r="J15" s="90">
        <v>8847009</v>
      </c>
      <c r="K15" s="90">
        <v>8847009</v>
      </c>
      <c r="L15" s="90">
        <v>8847009</v>
      </c>
      <c r="M15" s="90">
        <v>8847009</v>
      </c>
      <c r="N15" s="68">
        <f t="shared" si="1"/>
        <v>0.40281012477949502</v>
      </c>
      <c r="O15" s="85">
        <f t="shared" si="3"/>
        <v>0.40281012477949502</v>
      </c>
    </row>
    <row r="16" spans="1:15" x14ac:dyDescent="0.25">
      <c r="A16" s="88" t="s">
        <v>33</v>
      </c>
      <c r="B16" s="89" t="s">
        <v>34</v>
      </c>
      <c r="C16" s="90">
        <v>634664758</v>
      </c>
      <c r="D16" s="90">
        <v>0</v>
      </c>
      <c r="E16" s="90">
        <v>0</v>
      </c>
      <c r="F16" s="90">
        <f t="shared" si="7"/>
        <v>634664758</v>
      </c>
      <c r="G16" s="90">
        <v>0</v>
      </c>
      <c r="H16" s="90">
        <v>634664758</v>
      </c>
      <c r="I16" s="90">
        <v>0</v>
      </c>
      <c r="J16" s="90">
        <v>47792173</v>
      </c>
      <c r="K16" s="90">
        <v>38303754</v>
      </c>
      <c r="L16" s="90">
        <v>38303754</v>
      </c>
      <c r="M16" s="90">
        <v>38303754</v>
      </c>
      <c r="N16" s="68">
        <f t="shared" si="1"/>
        <v>7.5303020055195818E-2</v>
      </c>
      <c r="O16" s="85">
        <f t="shared" si="3"/>
        <v>6.0352735073403906E-2</v>
      </c>
    </row>
    <row r="17" spans="1:15" x14ac:dyDescent="0.25">
      <c r="A17" s="88" t="s">
        <v>35</v>
      </c>
      <c r="B17" s="89" t="s">
        <v>36</v>
      </c>
      <c r="C17" s="90">
        <v>423760126</v>
      </c>
      <c r="D17" s="90">
        <v>0</v>
      </c>
      <c r="E17" s="90">
        <v>0</v>
      </c>
      <c r="F17" s="90">
        <f t="shared" si="7"/>
        <v>423760126</v>
      </c>
      <c r="G17" s="90">
        <v>0</v>
      </c>
      <c r="H17" s="90">
        <v>423760126</v>
      </c>
      <c r="I17" s="90">
        <v>0</v>
      </c>
      <c r="J17" s="90">
        <v>205340035</v>
      </c>
      <c r="K17" s="90">
        <v>202801645</v>
      </c>
      <c r="L17" s="90">
        <v>202801645</v>
      </c>
      <c r="M17" s="90">
        <v>202801645</v>
      </c>
      <c r="N17" s="68">
        <f t="shared" si="1"/>
        <v>0.48456667440201773</v>
      </c>
      <c r="O17" s="85">
        <f t="shared" si="3"/>
        <v>0.47857651665886092</v>
      </c>
    </row>
    <row r="18" spans="1:15" ht="25.5" x14ac:dyDescent="0.25">
      <c r="A18" s="88" t="s">
        <v>37</v>
      </c>
      <c r="B18" s="89" t="s">
        <v>38</v>
      </c>
      <c r="C18" s="90">
        <v>75349028</v>
      </c>
      <c r="D18" s="90">
        <v>0</v>
      </c>
      <c r="E18" s="90">
        <v>0</v>
      </c>
      <c r="F18" s="90">
        <f t="shared" si="7"/>
        <v>75349028</v>
      </c>
      <c r="G18" s="90">
        <v>0</v>
      </c>
      <c r="H18" s="90">
        <v>75349028</v>
      </c>
      <c r="I18" s="90">
        <v>0</v>
      </c>
      <c r="J18" s="90">
        <v>28279677</v>
      </c>
      <c r="K18" s="90">
        <v>28279677</v>
      </c>
      <c r="L18" s="90">
        <v>28279677</v>
      </c>
      <c r="M18" s="90">
        <v>28279677</v>
      </c>
      <c r="N18" s="68">
        <f t="shared" si="1"/>
        <v>0.37531575058937722</v>
      </c>
      <c r="O18" s="85">
        <f t="shared" si="3"/>
        <v>0.37531575058937722</v>
      </c>
    </row>
    <row r="19" spans="1:15" x14ac:dyDescent="0.25">
      <c r="A19" s="88" t="s">
        <v>39</v>
      </c>
      <c r="B19" s="89" t="s">
        <v>40</v>
      </c>
      <c r="C19" s="90">
        <v>1309052686</v>
      </c>
      <c r="D19" s="90">
        <v>0</v>
      </c>
      <c r="E19" s="90">
        <v>0</v>
      </c>
      <c r="F19" s="90">
        <f t="shared" si="7"/>
        <v>1309052686</v>
      </c>
      <c r="G19" s="90">
        <v>0</v>
      </c>
      <c r="H19" s="90">
        <v>1309052686</v>
      </c>
      <c r="I19" s="90">
        <v>0</v>
      </c>
      <c r="J19" s="90">
        <v>24061872</v>
      </c>
      <c r="K19" s="90">
        <v>20005133</v>
      </c>
      <c r="L19" s="90">
        <v>20005133</v>
      </c>
      <c r="M19" s="90">
        <v>20005133</v>
      </c>
      <c r="N19" s="68">
        <f t="shared" si="1"/>
        <v>1.8381133362572695E-2</v>
      </c>
      <c r="O19" s="85">
        <f t="shared" si="3"/>
        <v>1.5282145030486572E-2</v>
      </c>
    </row>
    <row r="20" spans="1:15" x14ac:dyDescent="0.25">
      <c r="A20" s="88" t="s">
        <v>41</v>
      </c>
      <c r="B20" s="89" t="s">
        <v>42</v>
      </c>
      <c r="C20" s="90">
        <v>710683296</v>
      </c>
      <c r="D20" s="90">
        <v>0</v>
      </c>
      <c r="E20" s="90">
        <v>0</v>
      </c>
      <c r="F20" s="90">
        <f t="shared" si="7"/>
        <v>710683296</v>
      </c>
      <c r="G20" s="90">
        <v>0</v>
      </c>
      <c r="H20" s="90">
        <v>710683296</v>
      </c>
      <c r="I20" s="90">
        <v>0</v>
      </c>
      <c r="J20" s="90">
        <v>171429777</v>
      </c>
      <c r="K20" s="90">
        <v>152241163</v>
      </c>
      <c r="L20" s="90">
        <v>152241163</v>
      </c>
      <c r="M20" s="90">
        <v>152241163</v>
      </c>
      <c r="N20" s="68">
        <f t="shared" si="1"/>
        <v>0.24121824442036696</v>
      </c>
      <c r="O20" s="85">
        <f t="shared" si="3"/>
        <v>0.21421801223818268</v>
      </c>
    </row>
    <row r="21" spans="1:15" x14ac:dyDescent="0.25">
      <c r="A21" s="91" t="s">
        <v>43</v>
      </c>
      <c r="B21" s="39" t="s">
        <v>44</v>
      </c>
      <c r="C21" s="92">
        <f>SUM(C22:C30)</f>
        <v>5887913000</v>
      </c>
      <c r="D21" s="92">
        <f t="shared" ref="D21:M21" si="8">SUM(D22:D30)</f>
        <v>0</v>
      </c>
      <c r="E21" s="92">
        <f t="shared" si="8"/>
        <v>0</v>
      </c>
      <c r="F21" s="92">
        <f t="shared" si="8"/>
        <v>5887913000</v>
      </c>
      <c r="G21" s="92">
        <f t="shared" si="8"/>
        <v>0</v>
      </c>
      <c r="H21" s="92">
        <f t="shared" si="8"/>
        <v>5695313000</v>
      </c>
      <c r="I21" s="92">
        <f t="shared" si="8"/>
        <v>192600000</v>
      </c>
      <c r="J21" s="92">
        <f t="shared" si="8"/>
        <v>2236703338</v>
      </c>
      <c r="K21" s="92">
        <f t="shared" si="8"/>
        <v>2236703338</v>
      </c>
      <c r="L21" s="92">
        <f t="shared" si="8"/>
        <v>2236703338</v>
      </c>
      <c r="M21" s="92">
        <f t="shared" si="8"/>
        <v>2236703338</v>
      </c>
      <c r="N21" s="93">
        <f t="shared" si="1"/>
        <v>0.3798805006120165</v>
      </c>
      <c r="O21" s="94">
        <f t="shared" si="3"/>
        <v>0.3798805006120165</v>
      </c>
    </row>
    <row r="22" spans="1:15" ht="25.5" x14ac:dyDescent="0.25">
      <c r="A22" s="88" t="s">
        <v>45</v>
      </c>
      <c r="B22" s="89" t="s">
        <v>46</v>
      </c>
      <c r="C22" s="90">
        <v>1783978358</v>
      </c>
      <c r="D22" s="90">
        <v>0</v>
      </c>
      <c r="E22" s="90">
        <v>0</v>
      </c>
      <c r="F22" s="90">
        <f>+C22+D22-E22</f>
        <v>1783978358</v>
      </c>
      <c r="G22" s="90">
        <v>0</v>
      </c>
      <c r="H22" s="65">
        <v>1673378358</v>
      </c>
      <c r="I22" s="90">
        <v>110600000</v>
      </c>
      <c r="J22" s="90">
        <v>723713905</v>
      </c>
      <c r="K22" s="90">
        <v>723713905</v>
      </c>
      <c r="L22" s="90">
        <v>723713905</v>
      </c>
      <c r="M22" s="90">
        <v>723713905</v>
      </c>
      <c r="N22" s="68">
        <f t="shared" si="1"/>
        <v>0.40567415056051931</v>
      </c>
      <c r="O22" s="85">
        <f t="shared" si="3"/>
        <v>0.40567415056051931</v>
      </c>
    </row>
    <row r="23" spans="1:15" x14ac:dyDescent="0.25">
      <c r="A23" s="88" t="s">
        <v>47</v>
      </c>
      <c r="B23" s="89" t="s">
        <v>48</v>
      </c>
      <c r="C23" s="90">
        <v>1268913749</v>
      </c>
      <c r="D23" s="90">
        <v>0</v>
      </c>
      <c r="E23" s="90">
        <v>0</v>
      </c>
      <c r="F23" s="90">
        <f t="shared" ref="F23:F30" si="9">+C23+D23-E23</f>
        <v>1268913749</v>
      </c>
      <c r="G23" s="90">
        <v>0</v>
      </c>
      <c r="H23" s="65">
        <v>1186913749</v>
      </c>
      <c r="I23" s="90">
        <v>82000000</v>
      </c>
      <c r="J23" s="90">
        <v>512944705</v>
      </c>
      <c r="K23" s="90">
        <v>512944705</v>
      </c>
      <c r="L23" s="90">
        <v>512944705</v>
      </c>
      <c r="M23" s="90">
        <v>512944705</v>
      </c>
      <c r="N23" s="68">
        <f t="shared" si="1"/>
        <v>0.40423922067535262</v>
      </c>
      <c r="O23" s="85">
        <f t="shared" si="3"/>
        <v>0.40423922067535262</v>
      </c>
    </row>
    <row r="24" spans="1:15" x14ac:dyDescent="0.25">
      <c r="A24" s="88" t="s">
        <v>49</v>
      </c>
      <c r="B24" s="89" t="s">
        <v>50</v>
      </c>
      <c r="C24" s="90">
        <v>1438369991</v>
      </c>
      <c r="D24" s="90">
        <v>0</v>
      </c>
      <c r="E24" s="90">
        <v>0</v>
      </c>
      <c r="F24" s="90">
        <f t="shared" si="9"/>
        <v>1438369991</v>
      </c>
      <c r="G24" s="90">
        <v>0</v>
      </c>
      <c r="H24" s="65">
        <v>1438369991</v>
      </c>
      <c r="I24" s="90">
        <v>0</v>
      </c>
      <c r="J24" s="90">
        <v>431818128</v>
      </c>
      <c r="K24" s="90">
        <v>431818128</v>
      </c>
      <c r="L24" s="90">
        <v>431818128</v>
      </c>
      <c r="M24" s="90">
        <v>431818128</v>
      </c>
      <c r="N24" s="68">
        <f t="shared" si="1"/>
        <v>0.3002135269102677</v>
      </c>
      <c r="O24" s="85">
        <f t="shared" si="3"/>
        <v>0.3002135269102677</v>
      </c>
    </row>
    <row r="25" spans="1:15" ht="25.5" x14ac:dyDescent="0.25">
      <c r="A25" s="88" t="s">
        <v>51</v>
      </c>
      <c r="B25" s="89" t="s">
        <v>52</v>
      </c>
      <c r="C25" s="90">
        <v>585984556</v>
      </c>
      <c r="D25" s="90">
        <v>0</v>
      </c>
      <c r="E25" s="90">
        <v>0</v>
      </c>
      <c r="F25" s="90">
        <f t="shared" si="9"/>
        <v>585984556</v>
      </c>
      <c r="G25" s="90">
        <v>0</v>
      </c>
      <c r="H25" s="65">
        <v>585984556</v>
      </c>
      <c r="I25" s="90">
        <v>0</v>
      </c>
      <c r="J25" s="90">
        <v>238826900</v>
      </c>
      <c r="K25" s="90">
        <v>238826900</v>
      </c>
      <c r="L25" s="90">
        <v>238826900</v>
      </c>
      <c r="M25" s="90">
        <v>238826900</v>
      </c>
      <c r="N25" s="68">
        <f t="shared" si="1"/>
        <v>0.40756517821947513</v>
      </c>
      <c r="O25" s="85">
        <f t="shared" si="3"/>
        <v>0.40756517821947513</v>
      </c>
    </row>
    <row r="26" spans="1:15" ht="25.5" x14ac:dyDescent="0.25">
      <c r="A26" s="88" t="s">
        <v>53</v>
      </c>
      <c r="B26" s="89" t="s">
        <v>54</v>
      </c>
      <c r="C26" s="90">
        <v>77926468</v>
      </c>
      <c r="D26" s="90">
        <v>0</v>
      </c>
      <c r="E26" s="90">
        <v>0</v>
      </c>
      <c r="F26" s="90">
        <f t="shared" si="9"/>
        <v>77926468</v>
      </c>
      <c r="G26" s="90">
        <v>0</v>
      </c>
      <c r="H26" s="65">
        <v>77926468</v>
      </c>
      <c r="I26" s="90">
        <v>0</v>
      </c>
      <c r="J26" s="90">
        <v>31182500</v>
      </c>
      <c r="K26" s="90">
        <v>31182500</v>
      </c>
      <c r="L26" s="90">
        <v>31182500</v>
      </c>
      <c r="M26" s="90">
        <v>31182500</v>
      </c>
      <c r="N26" s="68">
        <f t="shared" si="1"/>
        <v>0.4001528723206087</v>
      </c>
      <c r="O26" s="85">
        <f t="shared" si="3"/>
        <v>0.4001528723206087</v>
      </c>
    </row>
    <row r="27" spans="1:15" x14ac:dyDescent="0.25">
      <c r="A27" s="88" t="s">
        <v>55</v>
      </c>
      <c r="B27" s="89" t="s">
        <v>56</v>
      </c>
      <c r="C27" s="90">
        <v>439514235</v>
      </c>
      <c r="D27" s="90">
        <v>0</v>
      </c>
      <c r="E27" s="90">
        <v>0</v>
      </c>
      <c r="F27" s="90">
        <f t="shared" si="9"/>
        <v>439514235</v>
      </c>
      <c r="G27" s="90">
        <v>0</v>
      </c>
      <c r="H27" s="65">
        <v>439514235</v>
      </c>
      <c r="I27" s="90">
        <v>0</v>
      </c>
      <c r="J27" s="90">
        <v>178847800</v>
      </c>
      <c r="K27" s="90">
        <v>178847800</v>
      </c>
      <c r="L27" s="90">
        <v>178847800</v>
      </c>
      <c r="M27" s="90">
        <v>178847800</v>
      </c>
      <c r="N27" s="68">
        <f t="shared" si="1"/>
        <v>0.40692151870803456</v>
      </c>
      <c r="O27" s="85">
        <f t="shared" si="3"/>
        <v>0.40692151870803456</v>
      </c>
    </row>
    <row r="28" spans="1:15" x14ac:dyDescent="0.25">
      <c r="A28" s="88" t="s">
        <v>57</v>
      </c>
      <c r="B28" s="89" t="s">
        <v>58</v>
      </c>
      <c r="C28" s="90">
        <v>73339709</v>
      </c>
      <c r="D28" s="90">
        <v>0</v>
      </c>
      <c r="E28" s="90">
        <v>0</v>
      </c>
      <c r="F28" s="90">
        <f t="shared" si="9"/>
        <v>73339709</v>
      </c>
      <c r="G28" s="90">
        <v>0</v>
      </c>
      <c r="H28" s="65">
        <v>73339709</v>
      </c>
      <c r="I28" s="90">
        <v>0</v>
      </c>
      <c r="J28" s="90">
        <v>29845400</v>
      </c>
      <c r="K28" s="90">
        <v>29845400</v>
      </c>
      <c r="L28" s="90">
        <v>29845400</v>
      </c>
      <c r="M28" s="90">
        <v>29845400</v>
      </c>
      <c r="N28" s="68">
        <f t="shared" si="1"/>
        <v>0.4069473469004356</v>
      </c>
      <c r="O28" s="85">
        <f t="shared" si="3"/>
        <v>0.4069473469004356</v>
      </c>
    </row>
    <row r="29" spans="1:15" x14ac:dyDescent="0.25">
      <c r="A29" s="88" t="s">
        <v>59</v>
      </c>
      <c r="B29" s="89" t="s">
        <v>60</v>
      </c>
      <c r="C29" s="90">
        <v>73339709</v>
      </c>
      <c r="D29" s="90">
        <v>0</v>
      </c>
      <c r="E29" s="90">
        <v>0</v>
      </c>
      <c r="F29" s="90">
        <f t="shared" si="9"/>
        <v>73339709</v>
      </c>
      <c r="G29" s="90">
        <v>0</v>
      </c>
      <c r="H29" s="65">
        <v>73339709</v>
      </c>
      <c r="I29" s="90">
        <v>0</v>
      </c>
      <c r="J29" s="90">
        <v>29845400</v>
      </c>
      <c r="K29" s="90">
        <v>29845400</v>
      </c>
      <c r="L29" s="90">
        <v>29845400</v>
      </c>
      <c r="M29" s="90">
        <v>29845400</v>
      </c>
      <c r="N29" s="68">
        <f t="shared" si="1"/>
        <v>0.4069473469004356</v>
      </c>
      <c r="O29" s="85">
        <f t="shared" si="3"/>
        <v>0.4069473469004356</v>
      </c>
    </row>
    <row r="30" spans="1:15" ht="25.5" x14ac:dyDescent="0.25">
      <c r="A30" s="88" t="s">
        <v>61</v>
      </c>
      <c r="B30" s="89" t="s">
        <v>62</v>
      </c>
      <c r="C30" s="90">
        <v>146546225</v>
      </c>
      <c r="D30" s="90">
        <v>0</v>
      </c>
      <c r="E30" s="90">
        <v>0</v>
      </c>
      <c r="F30" s="90">
        <f t="shared" si="9"/>
        <v>146546225</v>
      </c>
      <c r="G30" s="90">
        <v>0</v>
      </c>
      <c r="H30" s="65">
        <v>146546225</v>
      </c>
      <c r="I30" s="90">
        <v>0</v>
      </c>
      <c r="J30" s="90">
        <v>59678600</v>
      </c>
      <c r="K30" s="90">
        <v>59678600</v>
      </c>
      <c r="L30" s="90">
        <v>59678600</v>
      </c>
      <c r="M30" s="90">
        <v>59678600</v>
      </c>
      <c r="N30" s="68">
        <f t="shared" si="1"/>
        <v>0.40723396320853711</v>
      </c>
      <c r="O30" s="85">
        <f t="shared" si="3"/>
        <v>0.40723396320853711</v>
      </c>
    </row>
    <row r="31" spans="1:15" ht="25.5" x14ac:dyDescent="0.25">
      <c r="A31" s="86" t="s">
        <v>63</v>
      </c>
      <c r="B31" s="4" t="s">
        <v>64</v>
      </c>
      <c r="C31" s="92">
        <f>SUM(C32:C36)</f>
        <v>1028567000</v>
      </c>
      <c r="D31" s="92">
        <f t="shared" ref="D31:M31" si="10">SUM(D32:D36)</f>
        <v>29000000</v>
      </c>
      <c r="E31" s="92">
        <f t="shared" si="10"/>
        <v>29000000</v>
      </c>
      <c r="F31" s="92">
        <f t="shared" si="10"/>
        <v>1028567000</v>
      </c>
      <c r="G31" s="92">
        <f t="shared" si="10"/>
        <v>0</v>
      </c>
      <c r="H31" s="92">
        <f t="shared" si="10"/>
        <v>1028567000</v>
      </c>
      <c r="I31" s="92">
        <f t="shared" si="10"/>
        <v>0</v>
      </c>
      <c r="J31" s="92">
        <f t="shared" si="10"/>
        <v>468596651</v>
      </c>
      <c r="K31" s="92">
        <f t="shared" si="10"/>
        <v>437694957</v>
      </c>
      <c r="L31" s="92">
        <f t="shared" si="10"/>
        <v>437694957</v>
      </c>
      <c r="M31" s="92">
        <f t="shared" si="10"/>
        <v>437694957</v>
      </c>
      <c r="N31" s="93">
        <f t="shared" si="1"/>
        <v>0.45558203889488968</v>
      </c>
      <c r="O31" s="94">
        <f t="shared" si="3"/>
        <v>0.42553859593006582</v>
      </c>
    </row>
    <row r="32" spans="1:15" x14ac:dyDescent="0.25">
      <c r="A32" s="88" t="s">
        <v>65</v>
      </c>
      <c r="B32" s="89" t="s">
        <v>66</v>
      </c>
      <c r="C32" s="90">
        <v>80000000</v>
      </c>
      <c r="D32" s="90">
        <v>29000000</v>
      </c>
      <c r="E32" s="90">
        <v>0</v>
      </c>
      <c r="F32" s="90">
        <f t="shared" ref="F32:F37" si="11">+C32+D32-E32</f>
        <v>109000000</v>
      </c>
      <c r="G32" s="90">
        <v>0</v>
      </c>
      <c r="H32" s="90">
        <v>109000000</v>
      </c>
      <c r="I32" s="90">
        <v>0</v>
      </c>
      <c r="J32" s="90">
        <v>88553197</v>
      </c>
      <c r="K32" s="90">
        <v>88553197</v>
      </c>
      <c r="L32" s="90">
        <v>88553197</v>
      </c>
      <c r="M32" s="90">
        <v>88553197</v>
      </c>
      <c r="N32" s="68">
        <f t="shared" si="1"/>
        <v>0.81241465137614677</v>
      </c>
      <c r="O32" s="85">
        <f t="shared" si="3"/>
        <v>0.81241465137614677</v>
      </c>
    </row>
    <row r="33" spans="1:15" x14ac:dyDescent="0.25">
      <c r="A33" s="88" t="s">
        <v>67</v>
      </c>
      <c r="B33" s="89" t="s">
        <v>68</v>
      </c>
      <c r="C33" s="90">
        <v>441909836</v>
      </c>
      <c r="D33" s="90">
        <v>0</v>
      </c>
      <c r="E33" s="90">
        <v>0</v>
      </c>
      <c r="F33" s="90">
        <f t="shared" si="11"/>
        <v>441909836</v>
      </c>
      <c r="G33" s="90">
        <v>0</v>
      </c>
      <c r="H33" s="90">
        <v>441909836</v>
      </c>
      <c r="I33" s="90">
        <v>0</v>
      </c>
      <c r="J33" s="90">
        <v>159717568</v>
      </c>
      <c r="K33" s="90">
        <v>131136541</v>
      </c>
      <c r="L33" s="90">
        <v>131136541</v>
      </c>
      <c r="M33" s="90">
        <v>131136541</v>
      </c>
      <c r="N33" s="68">
        <f t="shared" si="1"/>
        <v>0.36142569137112396</v>
      </c>
      <c r="O33" s="85">
        <f t="shared" si="3"/>
        <v>0.2967495410081798</v>
      </c>
    </row>
    <row r="34" spans="1:15" x14ac:dyDescent="0.25">
      <c r="A34" s="88" t="s">
        <v>69</v>
      </c>
      <c r="B34" s="89" t="s">
        <v>70</v>
      </c>
      <c r="C34" s="90">
        <v>25000000</v>
      </c>
      <c r="D34" s="90">
        <v>0</v>
      </c>
      <c r="E34" s="90">
        <v>0</v>
      </c>
      <c r="F34" s="90">
        <f t="shared" si="11"/>
        <v>25000000</v>
      </c>
      <c r="G34" s="90">
        <v>0</v>
      </c>
      <c r="H34" s="90">
        <v>25000000</v>
      </c>
      <c r="I34" s="90">
        <v>0</v>
      </c>
      <c r="J34" s="90">
        <v>20221269</v>
      </c>
      <c r="K34" s="90">
        <v>17900602</v>
      </c>
      <c r="L34" s="90">
        <v>17900602</v>
      </c>
      <c r="M34" s="90">
        <v>17900602</v>
      </c>
      <c r="N34" s="68">
        <f t="shared" si="1"/>
        <v>0.80885076</v>
      </c>
      <c r="O34" s="85">
        <f t="shared" si="3"/>
        <v>0.71602407999999995</v>
      </c>
    </row>
    <row r="35" spans="1:15" x14ac:dyDescent="0.25">
      <c r="A35" s="88" t="s">
        <v>71</v>
      </c>
      <c r="B35" s="89" t="s">
        <v>72</v>
      </c>
      <c r="C35" s="90">
        <v>349198488</v>
      </c>
      <c r="D35" s="90">
        <v>0</v>
      </c>
      <c r="E35" s="90">
        <v>29000000</v>
      </c>
      <c r="F35" s="90">
        <f t="shared" si="11"/>
        <v>320198488</v>
      </c>
      <c r="G35" s="90">
        <v>0</v>
      </c>
      <c r="H35" s="90">
        <v>320198488</v>
      </c>
      <c r="I35" s="90">
        <v>0</v>
      </c>
      <c r="J35" s="90">
        <v>144458989</v>
      </c>
      <c r="K35" s="90">
        <v>144458989</v>
      </c>
      <c r="L35" s="90">
        <v>144458989</v>
      </c>
      <c r="M35" s="90">
        <v>144458989</v>
      </c>
      <c r="N35" s="68">
        <f t="shared" si="1"/>
        <v>0.45115450076703673</v>
      </c>
      <c r="O35" s="85">
        <f t="shared" si="3"/>
        <v>0.45115450076703673</v>
      </c>
    </row>
    <row r="36" spans="1:15" x14ac:dyDescent="0.25">
      <c r="A36" s="88" t="s">
        <v>73</v>
      </c>
      <c r="B36" s="89" t="s">
        <v>74</v>
      </c>
      <c r="C36" s="90">
        <v>132458676</v>
      </c>
      <c r="D36" s="90">
        <v>0</v>
      </c>
      <c r="E36" s="90">
        <v>0</v>
      </c>
      <c r="F36" s="90">
        <f t="shared" si="11"/>
        <v>132458676</v>
      </c>
      <c r="G36" s="90">
        <v>0</v>
      </c>
      <c r="H36" s="90">
        <v>132458676</v>
      </c>
      <c r="I36" s="90">
        <v>0</v>
      </c>
      <c r="J36" s="90">
        <v>55645628</v>
      </c>
      <c r="K36" s="90">
        <v>55645628</v>
      </c>
      <c r="L36" s="90">
        <v>55645628</v>
      </c>
      <c r="M36" s="90">
        <v>55645628</v>
      </c>
      <c r="N36" s="68">
        <f t="shared" si="1"/>
        <v>0.42009802362813892</v>
      </c>
      <c r="O36" s="85">
        <f t="shared" si="3"/>
        <v>0.42009802362813892</v>
      </c>
    </row>
    <row r="37" spans="1:15" ht="26.25" thickBot="1" x14ac:dyDescent="0.3">
      <c r="A37" s="96" t="s">
        <v>75</v>
      </c>
      <c r="B37" s="6" t="s">
        <v>76</v>
      </c>
      <c r="C37" s="97">
        <v>1234371000</v>
      </c>
      <c r="D37" s="98"/>
      <c r="E37" s="98"/>
      <c r="F37" s="90">
        <f t="shared" si="11"/>
        <v>1234371000</v>
      </c>
      <c r="G37" s="98">
        <v>1234371000</v>
      </c>
      <c r="H37" s="99">
        <v>0</v>
      </c>
      <c r="I37" s="90">
        <v>0</v>
      </c>
      <c r="J37" s="98">
        <v>0</v>
      </c>
      <c r="K37" s="98">
        <v>0</v>
      </c>
      <c r="L37" s="98">
        <v>0</v>
      </c>
      <c r="M37" s="98">
        <v>0</v>
      </c>
      <c r="N37" s="68">
        <f t="shared" si="1"/>
        <v>0</v>
      </c>
      <c r="O37" s="68">
        <f>+K37/G37</f>
        <v>0</v>
      </c>
    </row>
    <row r="38" spans="1:15" ht="16.5" customHeight="1" thickTop="1" thickBot="1" x14ac:dyDescent="0.3">
      <c r="A38" s="118" t="s">
        <v>77</v>
      </c>
      <c r="B38" s="119"/>
      <c r="C38" s="100">
        <f t="shared" ref="C38:M38" si="12">+C39+C50</f>
        <v>16015709000</v>
      </c>
      <c r="D38" s="100">
        <f t="shared" si="12"/>
        <v>1474871000</v>
      </c>
      <c r="E38" s="100">
        <f t="shared" si="12"/>
        <v>1474871000</v>
      </c>
      <c r="F38" s="100">
        <f t="shared" si="12"/>
        <v>16015709000</v>
      </c>
      <c r="G38" s="100">
        <f t="shared" si="12"/>
        <v>0</v>
      </c>
      <c r="H38" s="100">
        <f t="shared" si="12"/>
        <v>15104730973.059999</v>
      </c>
      <c r="I38" s="100">
        <f t="shared" si="12"/>
        <v>910978026.93999994</v>
      </c>
      <c r="J38" s="100">
        <f t="shared" si="12"/>
        <v>13119642088.950001</v>
      </c>
      <c r="K38" s="100">
        <f t="shared" si="12"/>
        <v>5050882233.6799994</v>
      </c>
      <c r="L38" s="100">
        <f t="shared" si="12"/>
        <v>5050358652.6799994</v>
      </c>
      <c r="M38" s="100">
        <f t="shared" si="12"/>
        <v>5043595177.6799994</v>
      </c>
      <c r="N38" s="101">
        <f t="shared" si="1"/>
        <v>0.81917335591886697</v>
      </c>
      <c r="O38" s="102">
        <f t="shared" si="3"/>
        <v>0.3153705049011567</v>
      </c>
    </row>
    <row r="39" spans="1:15" ht="15.75" thickTop="1" x14ac:dyDescent="0.25">
      <c r="A39" s="83" t="s">
        <v>78</v>
      </c>
      <c r="B39" s="7" t="s">
        <v>79</v>
      </c>
      <c r="C39" s="103">
        <f>+C40</f>
        <v>649249000</v>
      </c>
      <c r="D39" s="103">
        <f t="shared" ref="D39:M39" si="13">+D40</f>
        <v>63565000</v>
      </c>
      <c r="E39" s="103">
        <f t="shared" si="13"/>
        <v>291165000</v>
      </c>
      <c r="F39" s="103">
        <f t="shared" si="13"/>
        <v>421649000</v>
      </c>
      <c r="G39" s="103">
        <f t="shared" si="13"/>
        <v>0</v>
      </c>
      <c r="H39" s="103">
        <f>+H40</f>
        <v>396210371</v>
      </c>
      <c r="I39" s="103">
        <f t="shared" si="13"/>
        <v>25438629</v>
      </c>
      <c r="J39" s="103">
        <f t="shared" si="13"/>
        <v>199645371</v>
      </c>
      <c r="K39" s="103">
        <f t="shared" si="13"/>
        <v>18522805.780000001</v>
      </c>
      <c r="L39" s="103">
        <f t="shared" si="13"/>
        <v>18522805.780000001</v>
      </c>
      <c r="M39" s="103">
        <f t="shared" si="13"/>
        <v>18522805.780000001</v>
      </c>
      <c r="N39" s="93">
        <f t="shared" si="1"/>
        <v>0.47348712080427086</v>
      </c>
      <c r="O39" s="94">
        <f t="shared" si="3"/>
        <v>4.3929443162440802E-2</v>
      </c>
    </row>
    <row r="40" spans="1:15" x14ac:dyDescent="0.25">
      <c r="A40" s="83" t="s">
        <v>80</v>
      </c>
      <c r="B40" s="7" t="s">
        <v>81</v>
      </c>
      <c r="C40" s="92">
        <f>SUM(C41:C49)</f>
        <v>649249000</v>
      </c>
      <c r="D40" s="92">
        <f>SUM(D41:D49)</f>
        <v>63565000</v>
      </c>
      <c r="E40" s="92">
        <f>SUM(E41:E49)</f>
        <v>291165000</v>
      </c>
      <c r="F40" s="92">
        <f>SUM(F41:F49)</f>
        <v>421649000</v>
      </c>
      <c r="G40" s="92">
        <f>SUM(G42:G49)</f>
        <v>0</v>
      </c>
      <c r="H40" s="92">
        <f t="shared" ref="H40:M40" si="14">SUM(H41:H49)</f>
        <v>396210371</v>
      </c>
      <c r="I40" s="92">
        <f t="shared" si="14"/>
        <v>25438629</v>
      </c>
      <c r="J40" s="92">
        <f t="shared" si="14"/>
        <v>199645371</v>
      </c>
      <c r="K40" s="92">
        <f t="shared" si="14"/>
        <v>18522805.780000001</v>
      </c>
      <c r="L40" s="92">
        <f t="shared" si="14"/>
        <v>18522805.780000001</v>
      </c>
      <c r="M40" s="92">
        <f t="shared" si="14"/>
        <v>18522805.780000001</v>
      </c>
      <c r="N40" s="93">
        <f t="shared" si="1"/>
        <v>0.47348712080427086</v>
      </c>
      <c r="O40" s="94">
        <f t="shared" si="3"/>
        <v>4.3929443162440802E-2</v>
      </c>
    </row>
    <row r="41" spans="1:15" x14ac:dyDescent="0.25">
      <c r="A41" s="88" t="s">
        <v>190</v>
      </c>
      <c r="B41" s="89" t="s">
        <v>182</v>
      </c>
      <c r="C41" s="90">
        <v>0</v>
      </c>
      <c r="D41" s="90">
        <v>63565000</v>
      </c>
      <c r="E41" s="90">
        <v>0</v>
      </c>
      <c r="F41" s="90">
        <f t="shared" ref="F41:F49" si="15">+C41+D41-E41</f>
        <v>63565000</v>
      </c>
      <c r="G41" s="90"/>
      <c r="H41" s="90">
        <v>63565000</v>
      </c>
      <c r="I41" s="90">
        <v>0</v>
      </c>
      <c r="J41" s="90">
        <v>0</v>
      </c>
      <c r="K41" s="90">
        <v>0</v>
      </c>
      <c r="L41" s="90">
        <v>0</v>
      </c>
      <c r="M41" s="90">
        <v>0</v>
      </c>
      <c r="N41" s="68"/>
      <c r="O41" s="85"/>
    </row>
    <row r="42" spans="1:15" x14ac:dyDescent="0.25">
      <c r="A42" s="88" t="s">
        <v>82</v>
      </c>
      <c r="B42" s="89" t="s">
        <v>83</v>
      </c>
      <c r="C42" s="90">
        <v>245000000</v>
      </c>
      <c r="D42" s="90">
        <v>0</v>
      </c>
      <c r="E42" s="90">
        <v>165000000</v>
      </c>
      <c r="F42" s="90">
        <f t="shared" si="15"/>
        <v>80000000</v>
      </c>
      <c r="G42" s="90">
        <v>0</v>
      </c>
      <c r="H42" s="90">
        <v>77705900</v>
      </c>
      <c r="I42" s="90">
        <v>2294100</v>
      </c>
      <c r="J42" s="90">
        <v>77705900</v>
      </c>
      <c r="K42" s="90">
        <v>0</v>
      </c>
      <c r="L42" s="90">
        <v>0</v>
      </c>
      <c r="M42" s="90">
        <v>0</v>
      </c>
      <c r="N42" s="68">
        <f>+J42/F42</f>
        <v>0.97132375000000004</v>
      </c>
      <c r="O42" s="85">
        <f t="shared" si="3"/>
        <v>0</v>
      </c>
    </row>
    <row r="43" spans="1:15" ht="38.25" x14ac:dyDescent="0.25">
      <c r="A43" s="88" t="s">
        <v>84</v>
      </c>
      <c r="B43" s="89" t="s">
        <v>85</v>
      </c>
      <c r="C43" s="90">
        <v>5459000</v>
      </c>
      <c r="D43" s="90">
        <v>0</v>
      </c>
      <c r="E43" s="90">
        <v>0</v>
      </c>
      <c r="F43" s="90">
        <f t="shared" si="15"/>
        <v>5459000</v>
      </c>
      <c r="G43" s="90">
        <v>0</v>
      </c>
      <c r="H43" s="90">
        <v>800000</v>
      </c>
      <c r="I43" s="90">
        <v>4659000</v>
      </c>
      <c r="J43" s="90">
        <v>800000</v>
      </c>
      <c r="K43" s="90">
        <v>800000</v>
      </c>
      <c r="L43" s="90">
        <v>800000</v>
      </c>
      <c r="M43" s="90">
        <v>800000</v>
      </c>
      <c r="N43" s="68">
        <f>+J43/F43</f>
        <v>0.14654698662758747</v>
      </c>
      <c r="O43" s="85">
        <f t="shared" si="3"/>
        <v>0.14654698662758747</v>
      </c>
    </row>
    <row r="44" spans="1:15" x14ac:dyDescent="0.25">
      <c r="A44" s="88" t="s">
        <v>86</v>
      </c>
      <c r="B44" s="89" t="s">
        <v>87</v>
      </c>
      <c r="C44" s="90">
        <v>37000000</v>
      </c>
      <c r="D44" s="90">
        <v>0</v>
      </c>
      <c r="E44" s="90">
        <v>0</v>
      </c>
      <c r="F44" s="90">
        <f t="shared" si="15"/>
        <v>37000000</v>
      </c>
      <c r="G44" s="90">
        <v>0</v>
      </c>
      <c r="H44" s="90">
        <v>36846602</v>
      </c>
      <c r="I44" s="90">
        <v>153398</v>
      </c>
      <c r="J44" s="90">
        <v>36846602</v>
      </c>
      <c r="K44" s="90">
        <v>0</v>
      </c>
      <c r="L44" s="90">
        <v>0</v>
      </c>
      <c r="M44" s="90">
        <v>0</v>
      </c>
      <c r="N44" s="68">
        <f>+J44/F44</f>
        <v>0.99585410810810815</v>
      </c>
      <c r="O44" s="85">
        <f t="shared" si="3"/>
        <v>0</v>
      </c>
    </row>
    <row r="45" spans="1:15" ht="25.5" x14ac:dyDescent="0.25">
      <c r="A45" s="88" t="s">
        <v>88</v>
      </c>
      <c r="B45" s="89" t="s">
        <v>89</v>
      </c>
      <c r="C45" s="90">
        <v>231000000</v>
      </c>
      <c r="D45" s="90">
        <v>0</v>
      </c>
      <c r="E45" s="90">
        <v>40000000</v>
      </c>
      <c r="F45" s="90">
        <f t="shared" si="15"/>
        <v>191000000</v>
      </c>
      <c r="G45" s="90">
        <v>0</v>
      </c>
      <c r="H45" s="90">
        <v>172858000</v>
      </c>
      <c r="I45" s="90">
        <v>18142000</v>
      </c>
      <c r="J45" s="90">
        <v>39858000</v>
      </c>
      <c r="K45" s="90">
        <v>0</v>
      </c>
      <c r="L45" s="90">
        <v>0</v>
      </c>
      <c r="M45" s="90">
        <v>0</v>
      </c>
      <c r="N45" s="68">
        <f>+J45/F45</f>
        <v>0.20868062827225131</v>
      </c>
      <c r="O45" s="85">
        <f t="shared" si="3"/>
        <v>0</v>
      </c>
    </row>
    <row r="46" spans="1:15" ht="38.25" x14ac:dyDescent="0.25">
      <c r="A46" s="88" t="s">
        <v>90</v>
      </c>
      <c r="B46" s="89" t="s">
        <v>91</v>
      </c>
      <c r="C46" s="90">
        <v>44285000</v>
      </c>
      <c r="D46" s="90">
        <v>0</v>
      </c>
      <c r="E46" s="90">
        <v>0</v>
      </c>
      <c r="F46" s="90">
        <f t="shared" si="15"/>
        <v>44285000</v>
      </c>
      <c r="G46" s="90">
        <v>0</v>
      </c>
      <c r="H46" s="90">
        <v>44284869</v>
      </c>
      <c r="I46" s="90">
        <v>131</v>
      </c>
      <c r="J46" s="90">
        <v>44284869</v>
      </c>
      <c r="K46" s="90">
        <v>17572805.780000001</v>
      </c>
      <c r="L46" s="90">
        <v>17572805.780000001</v>
      </c>
      <c r="M46" s="90">
        <v>17572805.780000001</v>
      </c>
      <c r="N46" s="68">
        <f>+J46/F46</f>
        <v>0.99999704188777239</v>
      </c>
      <c r="O46" s="85">
        <f t="shared" si="3"/>
        <v>0.39681169199503219</v>
      </c>
    </row>
    <row r="47" spans="1:15" ht="38.25" x14ac:dyDescent="0.25">
      <c r="A47" s="88" t="s">
        <v>92</v>
      </c>
      <c r="B47" s="89" t="s">
        <v>93</v>
      </c>
      <c r="C47" s="90">
        <v>6165000</v>
      </c>
      <c r="D47" s="90">
        <v>0</v>
      </c>
      <c r="E47" s="90">
        <v>6165000</v>
      </c>
      <c r="F47" s="90">
        <f t="shared" si="15"/>
        <v>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0">
        <v>0</v>
      </c>
      <c r="N47" s="68"/>
      <c r="O47" s="85"/>
    </row>
    <row r="48" spans="1:15" x14ac:dyDescent="0.25">
      <c r="A48" s="88" t="s">
        <v>183</v>
      </c>
      <c r="B48" s="89" t="s">
        <v>182</v>
      </c>
      <c r="C48" s="90">
        <v>340000</v>
      </c>
      <c r="D48" s="90">
        <v>0</v>
      </c>
      <c r="E48" s="90">
        <v>0</v>
      </c>
      <c r="F48" s="90">
        <f t="shared" si="15"/>
        <v>340000</v>
      </c>
      <c r="G48" s="90"/>
      <c r="H48" s="90">
        <v>150000</v>
      </c>
      <c r="I48" s="90">
        <v>190000</v>
      </c>
      <c r="J48" s="90">
        <v>150000</v>
      </c>
      <c r="K48" s="90">
        <v>150000</v>
      </c>
      <c r="L48" s="90">
        <v>150000</v>
      </c>
      <c r="M48" s="90">
        <v>150000</v>
      </c>
      <c r="N48" s="68">
        <f>+J48/F48</f>
        <v>0.44117647058823528</v>
      </c>
      <c r="O48" s="85">
        <f>+K48/F48</f>
        <v>0.44117647058823528</v>
      </c>
    </row>
    <row r="49" spans="1:15" ht="25.5" x14ac:dyDescent="0.25">
      <c r="A49" s="88" t="s">
        <v>94</v>
      </c>
      <c r="B49" s="89" t="s">
        <v>95</v>
      </c>
      <c r="C49" s="90">
        <v>80000000</v>
      </c>
      <c r="D49" s="90">
        <v>0</v>
      </c>
      <c r="E49" s="90">
        <v>80000000</v>
      </c>
      <c r="F49" s="90">
        <f t="shared" si="15"/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90">
        <v>0</v>
      </c>
      <c r="N49" s="68"/>
      <c r="O49" s="85"/>
    </row>
    <row r="50" spans="1:15" x14ac:dyDescent="0.25">
      <c r="A50" s="104" t="s">
        <v>96</v>
      </c>
      <c r="B50" s="37" t="s">
        <v>97</v>
      </c>
      <c r="C50" s="92">
        <f>+C51</f>
        <v>15366460000</v>
      </c>
      <c r="D50" s="92">
        <f t="shared" ref="D50:M50" si="16">+D51</f>
        <v>1411306000</v>
      </c>
      <c r="E50" s="92">
        <f t="shared" si="16"/>
        <v>1183706000</v>
      </c>
      <c r="F50" s="92">
        <f t="shared" si="16"/>
        <v>15594060000</v>
      </c>
      <c r="G50" s="92">
        <f t="shared" si="16"/>
        <v>0</v>
      </c>
      <c r="H50" s="92">
        <f t="shared" si="16"/>
        <v>14708520602.059999</v>
      </c>
      <c r="I50" s="92">
        <f t="shared" si="16"/>
        <v>885539397.93999994</v>
      </c>
      <c r="J50" s="92">
        <f t="shared" si="16"/>
        <v>12919996717.950001</v>
      </c>
      <c r="K50" s="92">
        <f t="shared" si="16"/>
        <v>5032359427.8999996</v>
      </c>
      <c r="L50" s="92">
        <f t="shared" si="16"/>
        <v>5031835846.8999996</v>
      </c>
      <c r="M50" s="92">
        <f t="shared" si="16"/>
        <v>5025072371.8999996</v>
      </c>
      <c r="N50" s="93">
        <f t="shared" ref="N50:N91" si="17">+J50/F50</f>
        <v>0.82852039288998514</v>
      </c>
      <c r="O50" s="94">
        <f t="shared" si="3"/>
        <v>0.3227100208605071</v>
      </c>
    </row>
    <row r="51" spans="1:15" x14ac:dyDescent="0.25">
      <c r="A51" s="105" t="s">
        <v>98</v>
      </c>
      <c r="B51" s="9" t="s">
        <v>99</v>
      </c>
      <c r="C51" s="92">
        <f>SUM(C52:C68)</f>
        <v>15366460000</v>
      </c>
      <c r="D51" s="92">
        <f t="shared" ref="D51:M51" si="18">SUM(D52:D68)</f>
        <v>1411306000</v>
      </c>
      <c r="E51" s="92">
        <f t="shared" si="18"/>
        <v>1183706000</v>
      </c>
      <c r="F51" s="92">
        <f t="shared" si="18"/>
        <v>15594060000</v>
      </c>
      <c r="G51" s="92">
        <f t="shared" si="18"/>
        <v>0</v>
      </c>
      <c r="H51" s="92">
        <f t="shared" si="18"/>
        <v>14708520602.059999</v>
      </c>
      <c r="I51" s="92">
        <f t="shared" si="18"/>
        <v>885539397.93999994</v>
      </c>
      <c r="J51" s="92">
        <f t="shared" si="18"/>
        <v>12919996717.950001</v>
      </c>
      <c r="K51" s="92">
        <f t="shared" si="18"/>
        <v>5032359427.8999996</v>
      </c>
      <c r="L51" s="92">
        <f t="shared" si="18"/>
        <v>5031835846.8999996</v>
      </c>
      <c r="M51" s="92">
        <f t="shared" si="18"/>
        <v>5025072371.8999996</v>
      </c>
      <c r="N51" s="93">
        <f t="shared" si="17"/>
        <v>0.82852039288998514</v>
      </c>
      <c r="O51" s="94">
        <f t="shared" si="3"/>
        <v>0.3227100208605071</v>
      </c>
    </row>
    <row r="52" spans="1:15" ht="25.5" x14ac:dyDescent="0.25">
      <c r="A52" s="88" t="s">
        <v>100</v>
      </c>
      <c r="B52" s="89" t="s">
        <v>101</v>
      </c>
      <c r="C52" s="90">
        <v>10300000</v>
      </c>
      <c r="D52" s="90">
        <v>0</v>
      </c>
      <c r="E52" s="90">
        <v>0</v>
      </c>
      <c r="F52" s="90">
        <f>+C52+D52-E52</f>
        <v>10300000</v>
      </c>
      <c r="G52" s="90">
        <v>0</v>
      </c>
      <c r="H52" s="90">
        <v>10300000</v>
      </c>
      <c r="I52" s="90">
        <v>0</v>
      </c>
      <c r="J52" s="90">
        <v>6079395</v>
      </c>
      <c r="K52" s="90">
        <v>6079395</v>
      </c>
      <c r="L52" s="90">
        <v>6079395</v>
      </c>
      <c r="M52" s="90">
        <v>6079395</v>
      </c>
      <c r="N52" s="68">
        <f t="shared" si="17"/>
        <v>0.59023252427184469</v>
      </c>
      <c r="O52" s="85">
        <f t="shared" si="3"/>
        <v>0.59023252427184469</v>
      </c>
    </row>
    <row r="53" spans="1:15" x14ac:dyDescent="0.25">
      <c r="A53" s="88" t="s">
        <v>102</v>
      </c>
      <c r="B53" s="89" t="s">
        <v>103</v>
      </c>
      <c r="C53" s="90">
        <v>1732504000</v>
      </c>
      <c r="D53" s="90">
        <v>0</v>
      </c>
      <c r="E53" s="90">
        <v>0</v>
      </c>
      <c r="F53" s="90">
        <f t="shared" ref="F53:F63" si="19">+C53+D53-E53</f>
        <v>1732504000</v>
      </c>
      <c r="G53" s="90">
        <v>0</v>
      </c>
      <c r="H53" s="90">
        <v>1732503192</v>
      </c>
      <c r="I53" s="90">
        <v>808</v>
      </c>
      <c r="J53" s="90">
        <v>1732503192</v>
      </c>
      <c r="K53" s="90">
        <v>618989464</v>
      </c>
      <c r="L53" s="90">
        <v>618989464</v>
      </c>
      <c r="M53" s="90">
        <v>618989464</v>
      </c>
      <c r="N53" s="68">
        <f t="shared" si="17"/>
        <v>0.99999953362301042</v>
      </c>
      <c r="O53" s="85">
        <f t="shared" si="3"/>
        <v>0.35728025101240746</v>
      </c>
    </row>
    <row r="54" spans="1:15" x14ac:dyDescent="0.25">
      <c r="A54" s="88" t="s">
        <v>104</v>
      </c>
      <c r="B54" s="89" t="s">
        <v>105</v>
      </c>
      <c r="C54" s="90">
        <v>17047000</v>
      </c>
      <c r="D54" s="90">
        <v>0</v>
      </c>
      <c r="E54" s="90">
        <v>0</v>
      </c>
      <c r="F54" s="90">
        <f t="shared" si="19"/>
        <v>17047000</v>
      </c>
      <c r="G54" s="90">
        <v>0</v>
      </c>
      <c r="H54" s="90">
        <v>17046540</v>
      </c>
      <c r="I54" s="90">
        <v>460</v>
      </c>
      <c r="J54" s="90">
        <v>17046540</v>
      </c>
      <c r="K54" s="90">
        <v>10342108</v>
      </c>
      <c r="L54" s="90">
        <v>10342108</v>
      </c>
      <c r="M54" s="90">
        <v>10342108</v>
      </c>
      <c r="N54" s="68">
        <f t="shared" si="17"/>
        <v>0.99997301577990261</v>
      </c>
      <c r="O54" s="85">
        <f t="shared" si="3"/>
        <v>0.60668199683228718</v>
      </c>
    </row>
    <row r="55" spans="1:15" ht="38.25" x14ac:dyDescent="0.25">
      <c r="A55" s="88" t="s">
        <v>106</v>
      </c>
      <c r="B55" s="89" t="s">
        <v>107</v>
      </c>
      <c r="C55" s="90">
        <v>120304000</v>
      </c>
      <c r="D55" s="90">
        <v>0</v>
      </c>
      <c r="E55" s="90">
        <v>0</v>
      </c>
      <c r="F55" s="90">
        <f t="shared" si="19"/>
        <v>120304000</v>
      </c>
      <c r="G55" s="90">
        <v>0</v>
      </c>
      <c r="H55" s="90">
        <v>120304000</v>
      </c>
      <c r="I55" s="90">
        <v>0</v>
      </c>
      <c r="J55" s="90">
        <v>51534300</v>
      </c>
      <c r="K55" s="90">
        <v>51534300</v>
      </c>
      <c r="L55" s="90">
        <v>51534300</v>
      </c>
      <c r="M55" s="90">
        <v>50785240</v>
      </c>
      <c r="N55" s="68">
        <f t="shared" si="17"/>
        <v>0.42836730283282354</v>
      </c>
      <c r="O55" s="85">
        <f t="shared" si="3"/>
        <v>0.42836730283282354</v>
      </c>
    </row>
    <row r="56" spans="1:15" ht="25.5" x14ac:dyDescent="0.25">
      <c r="A56" s="88" t="s">
        <v>108</v>
      </c>
      <c r="B56" s="89" t="s">
        <v>109</v>
      </c>
      <c r="C56" s="90">
        <v>6180000</v>
      </c>
      <c r="D56" s="90">
        <v>0</v>
      </c>
      <c r="E56" s="90">
        <v>0</v>
      </c>
      <c r="F56" s="90">
        <f t="shared" si="19"/>
        <v>6180000</v>
      </c>
      <c r="G56" s="90">
        <v>0</v>
      </c>
      <c r="H56" s="90">
        <v>0</v>
      </c>
      <c r="I56" s="90">
        <v>6180000</v>
      </c>
      <c r="J56" s="90">
        <v>0</v>
      </c>
      <c r="K56" s="90">
        <v>0</v>
      </c>
      <c r="L56" s="90">
        <v>0</v>
      </c>
      <c r="M56" s="90">
        <v>0</v>
      </c>
      <c r="N56" s="68">
        <f t="shared" si="17"/>
        <v>0</v>
      </c>
      <c r="O56" s="85">
        <f t="shared" si="3"/>
        <v>0</v>
      </c>
    </row>
    <row r="57" spans="1:15" x14ac:dyDescent="0.25">
      <c r="A57" s="88" t="s">
        <v>110</v>
      </c>
      <c r="B57" s="89" t="s">
        <v>111</v>
      </c>
      <c r="C57" s="90">
        <v>4569812000</v>
      </c>
      <c r="D57" s="90">
        <v>0</v>
      </c>
      <c r="E57" s="90">
        <v>0</v>
      </c>
      <c r="F57" s="90">
        <f t="shared" si="19"/>
        <v>4569812000</v>
      </c>
      <c r="G57" s="90">
        <v>0</v>
      </c>
      <c r="H57" s="90">
        <v>4569811670</v>
      </c>
      <c r="I57" s="90">
        <v>330</v>
      </c>
      <c r="J57" s="90">
        <v>4569811670</v>
      </c>
      <c r="K57" s="90">
        <v>2283663671.96</v>
      </c>
      <c r="L57" s="90">
        <v>2283663671.96</v>
      </c>
      <c r="M57" s="90">
        <v>2283663671.96</v>
      </c>
      <c r="N57" s="68">
        <f t="shared" si="17"/>
        <v>0.99999992778696367</v>
      </c>
      <c r="O57" s="85">
        <f t="shared" si="3"/>
        <v>0.49972814460638643</v>
      </c>
    </row>
    <row r="58" spans="1:15" x14ac:dyDescent="0.25">
      <c r="A58" s="88" t="s">
        <v>112</v>
      </c>
      <c r="B58" s="89" t="s">
        <v>113</v>
      </c>
      <c r="C58" s="90">
        <v>2279550000</v>
      </c>
      <c r="D58" s="90">
        <v>283964111</v>
      </c>
      <c r="E58" s="90">
        <v>0</v>
      </c>
      <c r="F58" s="90">
        <f t="shared" si="19"/>
        <v>2563514111</v>
      </c>
      <c r="G58" s="90">
        <v>0</v>
      </c>
      <c r="H58" s="90">
        <v>2365295431</v>
      </c>
      <c r="I58" s="90">
        <v>198218680</v>
      </c>
      <c r="J58" s="90">
        <v>2275891431</v>
      </c>
      <c r="K58" s="90">
        <v>581764597</v>
      </c>
      <c r="L58" s="90">
        <v>581764597</v>
      </c>
      <c r="M58" s="90">
        <v>581764597</v>
      </c>
      <c r="N58" s="68">
        <f t="shared" si="17"/>
        <v>0.88780140559171672</v>
      </c>
      <c r="O58" s="85">
        <f t="shared" si="3"/>
        <v>0.22694027487645063</v>
      </c>
    </row>
    <row r="59" spans="1:15" ht="51" x14ac:dyDescent="0.25">
      <c r="A59" s="88" t="s">
        <v>114</v>
      </c>
      <c r="B59" s="89" t="s">
        <v>115</v>
      </c>
      <c r="C59" s="90">
        <v>1748400000</v>
      </c>
      <c r="D59" s="90">
        <v>495481832</v>
      </c>
      <c r="E59" s="90">
        <v>387000000</v>
      </c>
      <c r="F59" s="90">
        <f t="shared" si="19"/>
        <v>1856881832</v>
      </c>
      <c r="G59" s="90">
        <v>0</v>
      </c>
      <c r="H59" s="90">
        <v>1756626215</v>
      </c>
      <c r="I59" s="90">
        <v>100255617</v>
      </c>
      <c r="J59" s="90">
        <v>1194645315</v>
      </c>
      <c r="K59" s="90">
        <v>480532768.63</v>
      </c>
      <c r="L59" s="90">
        <v>480532768.63</v>
      </c>
      <c r="M59" s="90">
        <v>480532768.63</v>
      </c>
      <c r="N59" s="68">
        <f t="shared" si="17"/>
        <v>0.64336097990321661</v>
      </c>
      <c r="O59" s="85">
        <f t="shared" si="3"/>
        <v>0.25878478659701809</v>
      </c>
    </row>
    <row r="60" spans="1:15" ht="38.25" x14ac:dyDescent="0.25">
      <c r="A60" s="88" t="s">
        <v>116</v>
      </c>
      <c r="B60" s="89" t="s">
        <v>117</v>
      </c>
      <c r="C60" s="90">
        <v>361182000</v>
      </c>
      <c r="D60" s="90">
        <v>207000000</v>
      </c>
      <c r="E60" s="90">
        <v>0</v>
      </c>
      <c r="F60" s="90">
        <f t="shared" si="19"/>
        <v>568182000</v>
      </c>
      <c r="G60" s="90">
        <v>0</v>
      </c>
      <c r="H60" s="90">
        <v>367926025.55000001</v>
      </c>
      <c r="I60" s="90">
        <v>200255974.44999999</v>
      </c>
      <c r="J60" s="90">
        <v>139632952.44</v>
      </c>
      <c r="K60" s="90">
        <v>53168540.469999999</v>
      </c>
      <c r="L60" s="90">
        <v>53168540.469999999</v>
      </c>
      <c r="M60" s="90">
        <v>53168540.469999999</v>
      </c>
      <c r="N60" s="68">
        <f t="shared" si="17"/>
        <v>0.24575391765314636</v>
      </c>
      <c r="O60" s="85">
        <f t="shared" si="3"/>
        <v>9.3576601282687591E-2</v>
      </c>
    </row>
    <row r="61" spans="1:15" x14ac:dyDescent="0.25">
      <c r="A61" s="88" t="s">
        <v>118</v>
      </c>
      <c r="B61" s="89" t="s">
        <v>119</v>
      </c>
      <c r="C61" s="90">
        <v>1085206000</v>
      </c>
      <c r="D61" s="90">
        <v>72404000</v>
      </c>
      <c r="E61" s="90">
        <v>409006000</v>
      </c>
      <c r="F61" s="90">
        <f t="shared" si="19"/>
        <v>748604000</v>
      </c>
      <c r="G61" s="90">
        <v>0</v>
      </c>
      <c r="H61" s="90">
        <v>621032425.50999999</v>
      </c>
      <c r="I61" s="90">
        <v>127571574.48999999</v>
      </c>
      <c r="J61" s="90">
        <v>560032425.50999999</v>
      </c>
      <c r="K61" s="90">
        <v>250189454.84</v>
      </c>
      <c r="L61" s="90">
        <v>250189454.84</v>
      </c>
      <c r="M61" s="90">
        <v>250189454.84</v>
      </c>
      <c r="N61" s="68">
        <f t="shared" si="17"/>
        <v>0.74810236855533763</v>
      </c>
      <c r="O61" s="85">
        <f t="shared" si="3"/>
        <v>0.33420801230022817</v>
      </c>
    </row>
    <row r="62" spans="1:15" ht="38.25" x14ac:dyDescent="0.25">
      <c r="A62" s="88" t="s">
        <v>120</v>
      </c>
      <c r="B62" s="89" t="s">
        <v>121</v>
      </c>
      <c r="C62" s="90">
        <v>388900000</v>
      </c>
      <c r="D62" s="90">
        <v>260000000</v>
      </c>
      <c r="E62" s="90">
        <v>272700000</v>
      </c>
      <c r="F62" s="90">
        <f t="shared" si="19"/>
        <v>376200000</v>
      </c>
      <c r="G62" s="90">
        <v>0</v>
      </c>
      <c r="H62" s="90">
        <v>343111487</v>
      </c>
      <c r="I62" s="90">
        <v>33088513</v>
      </c>
      <c r="J62" s="90">
        <v>52111487</v>
      </c>
      <c r="K62" s="90">
        <v>0</v>
      </c>
      <c r="L62" s="90">
        <v>0</v>
      </c>
      <c r="M62" s="90">
        <v>0</v>
      </c>
      <c r="N62" s="68">
        <f t="shared" si="17"/>
        <v>0.13852069909622541</v>
      </c>
      <c r="O62" s="85">
        <f t="shared" si="3"/>
        <v>0</v>
      </c>
    </row>
    <row r="63" spans="1:15" ht="51" x14ac:dyDescent="0.25">
      <c r="A63" s="88" t="s">
        <v>122</v>
      </c>
      <c r="B63" s="89" t="s">
        <v>123</v>
      </c>
      <c r="C63" s="90">
        <v>40000000</v>
      </c>
      <c r="D63" s="90">
        <v>0</v>
      </c>
      <c r="E63" s="90">
        <v>15000000</v>
      </c>
      <c r="F63" s="90">
        <f t="shared" si="19"/>
        <v>25000000</v>
      </c>
      <c r="G63" s="90">
        <v>0</v>
      </c>
      <c r="H63" s="90">
        <v>25000000</v>
      </c>
      <c r="I63" s="90">
        <v>0</v>
      </c>
      <c r="J63" s="90">
        <v>25000000</v>
      </c>
      <c r="K63" s="90">
        <v>6485100</v>
      </c>
      <c r="L63" s="90">
        <v>6485100</v>
      </c>
      <c r="M63" s="90">
        <v>6485100</v>
      </c>
      <c r="N63" s="68">
        <f t="shared" si="17"/>
        <v>1</v>
      </c>
      <c r="O63" s="85">
        <f t="shared" si="3"/>
        <v>0.25940400000000002</v>
      </c>
    </row>
    <row r="64" spans="1:15" x14ac:dyDescent="0.25">
      <c r="A64" s="88" t="s">
        <v>174</v>
      </c>
      <c r="B64" s="89" t="s">
        <v>175</v>
      </c>
      <c r="C64" s="90">
        <v>500000000</v>
      </c>
      <c r="D64" s="90">
        <v>0</v>
      </c>
      <c r="E64" s="90">
        <v>0</v>
      </c>
      <c r="F64" s="90">
        <f>+C64+D64-E64</f>
        <v>500000000</v>
      </c>
      <c r="G64" s="90">
        <v>0</v>
      </c>
      <c r="H64" s="90">
        <v>480032559</v>
      </c>
      <c r="I64" s="90">
        <v>19967441</v>
      </c>
      <c r="J64" s="90">
        <v>480032559</v>
      </c>
      <c r="K64" s="90">
        <v>0</v>
      </c>
      <c r="L64" s="90">
        <v>0</v>
      </c>
      <c r="M64" s="90">
        <v>0</v>
      </c>
      <c r="N64" s="68">
        <f t="shared" si="17"/>
        <v>0.96006511800000005</v>
      </c>
      <c r="O64" s="85">
        <f t="shared" si="3"/>
        <v>0</v>
      </c>
    </row>
    <row r="65" spans="1:15" ht="25.5" x14ac:dyDescent="0.25">
      <c r="A65" s="88" t="s">
        <v>124</v>
      </c>
      <c r="B65" s="89" t="s">
        <v>125</v>
      </c>
      <c r="C65" s="90">
        <v>90000000</v>
      </c>
      <c r="D65" s="90">
        <v>10000000</v>
      </c>
      <c r="E65" s="90">
        <v>100000000</v>
      </c>
      <c r="F65" s="90">
        <f>+C65+D65-E65</f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90">
        <v>0</v>
      </c>
      <c r="N65" s="68"/>
      <c r="O65" s="85"/>
    </row>
    <row r="66" spans="1:15" ht="51" x14ac:dyDescent="0.25">
      <c r="A66" s="88" t="s">
        <v>126</v>
      </c>
      <c r="B66" s="89" t="s">
        <v>127</v>
      </c>
      <c r="C66" s="90">
        <v>2575000</v>
      </c>
      <c r="D66" s="90">
        <v>0</v>
      </c>
      <c r="E66" s="90">
        <v>0</v>
      </c>
      <c r="F66" s="90">
        <f>+C66+D66-E66</f>
        <v>2575000</v>
      </c>
      <c r="G66" s="90">
        <v>0</v>
      </c>
      <c r="H66" s="90">
        <v>2575000</v>
      </c>
      <c r="I66" s="90">
        <v>0</v>
      </c>
      <c r="J66" s="90">
        <v>179570</v>
      </c>
      <c r="K66" s="90">
        <v>179570</v>
      </c>
      <c r="L66" s="90">
        <v>179570</v>
      </c>
      <c r="M66" s="90">
        <v>179570</v>
      </c>
      <c r="N66" s="68">
        <f t="shared" si="17"/>
        <v>6.9735922330097094E-2</v>
      </c>
      <c r="O66" s="85">
        <f t="shared" si="3"/>
        <v>6.9735922330097094E-2</v>
      </c>
    </row>
    <row r="67" spans="1:15" ht="25.5" x14ac:dyDescent="0.25">
      <c r="A67" s="88" t="s">
        <v>128</v>
      </c>
      <c r="B67" s="89" t="s">
        <v>129</v>
      </c>
      <c r="C67" s="90">
        <v>1714500000</v>
      </c>
      <c r="D67" s="90">
        <v>82456057</v>
      </c>
      <c r="E67" s="90">
        <v>0</v>
      </c>
      <c r="F67" s="90">
        <f>+C67+D67-E67</f>
        <v>1796956057</v>
      </c>
      <c r="G67" s="90">
        <v>0</v>
      </c>
      <c r="H67" s="90">
        <v>1796956057</v>
      </c>
      <c r="I67" s="90">
        <v>0</v>
      </c>
      <c r="J67" s="90">
        <v>1646956057</v>
      </c>
      <c r="K67" s="90">
        <v>523317859</v>
      </c>
      <c r="L67" s="90">
        <v>523317859</v>
      </c>
      <c r="M67" s="90">
        <v>523317859</v>
      </c>
      <c r="N67" s="68">
        <f t="shared" si="17"/>
        <v>0.91652550466346772</v>
      </c>
      <c r="O67" s="85">
        <f t="shared" si="3"/>
        <v>0.29122462787079717</v>
      </c>
    </row>
    <row r="68" spans="1:15" ht="26.25" thickBot="1" x14ac:dyDescent="0.3">
      <c r="A68" s="106" t="s">
        <v>130</v>
      </c>
      <c r="B68" s="107" t="s">
        <v>131</v>
      </c>
      <c r="C68" s="98">
        <v>700000000</v>
      </c>
      <c r="D68" s="90">
        <v>0</v>
      </c>
      <c r="E68" s="90">
        <v>0</v>
      </c>
      <c r="F68" s="90">
        <f>+C68+D68-E68</f>
        <v>700000000</v>
      </c>
      <c r="G68" s="98">
        <v>0</v>
      </c>
      <c r="H68" s="98">
        <v>500000000</v>
      </c>
      <c r="I68" s="90">
        <v>200000000</v>
      </c>
      <c r="J68" s="98">
        <v>168539824</v>
      </c>
      <c r="K68" s="98">
        <v>166112599</v>
      </c>
      <c r="L68" s="98">
        <v>165589018</v>
      </c>
      <c r="M68" s="98">
        <v>159574603</v>
      </c>
      <c r="N68" s="68">
        <f t="shared" si="17"/>
        <v>0.24077117714285715</v>
      </c>
      <c r="O68" s="85">
        <f t="shared" si="3"/>
        <v>0.23730371285714286</v>
      </c>
    </row>
    <row r="69" spans="1:15" ht="16.5" thickTop="1" thickBot="1" x14ac:dyDescent="0.3">
      <c r="A69" s="118" t="s">
        <v>132</v>
      </c>
      <c r="B69" s="119"/>
      <c r="C69" s="100">
        <f>SUM(C70:C73)</f>
        <v>10646535000</v>
      </c>
      <c r="D69" s="100">
        <f t="shared" ref="D69:M69" si="20">SUM(D70:D73)</f>
        <v>0</v>
      </c>
      <c r="E69" s="100">
        <f t="shared" si="20"/>
        <v>0</v>
      </c>
      <c r="F69" s="100">
        <f t="shared" si="20"/>
        <v>10646535000</v>
      </c>
      <c r="G69" s="100">
        <f t="shared" si="20"/>
        <v>10000000000</v>
      </c>
      <c r="H69" s="100">
        <f t="shared" si="20"/>
        <v>133087000</v>
      </c>
      <c r="I69" s="100">
        <f t="shared" si="20"/>
        <v>513448000</v>
      </c>
      <c r="J69" s="100">
        <f t="shared" si="20"/>
        <v>41897604</v>
      </c>
      <c r="K69" s="100">
        <f t="shared" si="20"/>
        <v>41629656</v>
      </c>
      <c r="L69" s="100">
        <f t="shared" si="20"/>
        <v>41629656</v>
      </c>
      <c r="M69" s="100">
        <f t="shared" si="20"/>
        <v>41629656</v>
      </c>
      <c r="N69" s="101">
        <f t="shared" si="17"/>
        <v>3.9353276911220413E-3</v>
      </c>
      <c r="O69" s="102">
        <f t="shared" si="3"/>
        <v>3.9101600661623709E-3</v>
      </c>
    </row>
    <row r="70" spans="1:15" ht="26.25" thickTop="1" x14ac:dyDescent="0.25">
      <c r="A70" s="108" t="s">
        <v>133</v>
      </c>
      <c r="B70" s="11" t="s">
        <v>134</v>
      </c>
      <c r="C70" s="109">
        <v>10000000000</v>
      </c>
      <c r="D70" s="103">
        <v>0</v>
      </c>
      <c r="E70" s="90">
        <v>0</v>
      </c>
      <c r="F70" s="90">
        <f>+C70+D70-E70</f>
        <v>10000000000</v>
      </c>
      <c r="G70" s="103">
        <v>10000000000</v>
      </c>
      <c r="H70" s="110">
        <v>0</v>
      </c>
      <c r="I70" s="90">
        <v>0</v>
      </c>
      <c r="J70" s="103"/>
      <c r="K70" s="103"/>
      <c r="L70" s="103"/>
      <c r="M70" s="103"/>
      <c r="N70" s="93">
        <f t="shared" si="17"/>
        <v>0</v>
      </c>
      <c r="O70" s="94">
        <f t="shared" si="3"/>
        <v>0</v>
      </c>
    </row>
    <row r="71" spans="1:15" x14ac:dyDescent="0.25">
      <c r="A71" s="88" t="s">
        <v>135</v>
      </c>
      <c r="B71" s="89" t="s">
        <v>136</v>
      </c>
      <c r="C71" s="90">
        <v>113087000</v>
      </c>
      <c r="D71" s="90">
        <v>0</v>
      </c>
      <c r="E71" s="90">
        <v>0</v>
      </c>
      <c r="F71" s="90">
        <f>+C71+D71-E71</f>
        <v>113087000</v>
      </c>
      <c r="G71" s="90">
        <v>0</v>
      </c>
      <c r="H71" s="90">
        <v>113087000</v>
      </c>
      <c r="I71" s="90">
        <v>0</v>
      </c>
      <c r="J71" s="90">
        <v>41897604</v>
      </c>
      <c r="K71" s="90">
        <v>41629656</v>
      </c>
      <c r="L71" s="90">
        <v>41629656</v>
      </c>
      <c r="M71" s="90">
        <v>41629656</v>
      </c>
      <c r="N71" s="68">
        <f t="shared" si="17"/>
        <v>0.37049001211456667</v>
      </c>
      <c r="O71" s="85">
        <f t="shared" si="3"/>
        <v>0.3681206151016474</v>
      </c>
    </row>
    <row r="72" spans="1:15" ht="25.5" x14ac:dyDescent="0.25">
      <c r="A72" s="88" t="s">
        <v>137</v>
      </c>
      <c r="B72" s="89" t="s">
        <v>138</v>
      </c>
      <c r="C72" s="90">
        <v>20000000</v>
      </c>
      <c r="D72" s="90">
        <v>0</v>
      </c>
      <c r="E72" s="90">
        <v>0</v>
      </c>
      <c r="F72" s="90">
        <f>+C72+D72-E72</f>
        <v>20000000</v>
      </c>
      <c r="G72" s="90">
        <v>0</v>
      </c>
      <c r="H72" s="90">
        <v>20000000</v>
      </c>
      <c r="I72" s="90">
        <v>0</v>
      </c>
      <c r="J72" s="90">
        <v>0</v>
      </c>
      <c r="K72" s="90">
        <v>0</v>
      </c>
      <c r="L72" s="90">
        <v>0</v>
      </c>
      <c r="M72" s="90">
        <v>0</v>
      </c>
      <c r="N72" s="68">
        <f t="shared" si="17"/>
        <v>0</v>
      </c>
      <c r="O72" s="85">
        <f t="shared" si="3"/>
        <v>0</v>
      </c>
    </row>
    <row r="73" spans="1:15" ht="15.75" thickBot="1" x14ac:dyDescent="0.3">
      <c r="A73" s="106" t="s">
        <v>139</v>
      </c>
      <c r="B73" s="107" t="s">
        <v>140</v>
      </c>
      <c r="C73" s="98">
        <v>513448000</v>
      </c>
      <c r="D73" s="90">
        <v>0</v>
      </c>
      <c r="E73" s="90">
        <v>0</v>
      </c>
      <c r="F73" s="90">
        <f>+C73+D73-E73</f>
        <v>513448000</v>
      </c>
      <c r="G73" s="98">
        <v>0</v>
      </c>
      <c r="H73" s="98">
        <v>0</v>
      </c>
      <c r="I73" s="90">
        <f>+F73-H73</f>
        <v>513448000</v>
      </c>
      <c r="J73" s="98">
        <v>0</v>
      </c>
      <c r="K73" s="98">
        <v>0</v>
      </c>
      <c r="L73" s="98">
        <v>0</v>
      </c>
      <c r="M73" s="98">
        <v>0</v>
      </c>
      <c r="N73" s="68">
        <f t="shared" si="17"/>
        <v>0</v>
      </c>
      <c r="O73" s="85">
        <f t="shared" si="3"/>
        <v>0</v>
      </c>
    </row>
    <row r="74" spans="1:15" ht="16.5" customHeight="1" thickTop="1" thickBot="1" x14ac:dyDescent="0.3">
      <c r="A74" s="118" t="s">
        <v>141</v>
      </c>
      <c r="B74" s="119"/>
      <c r="C74" s="100">
        <f t="shared" ref="C74:M74" si="21">SUM(C75:C76)</f>
        <v>202394000</v>
      </c>
      <c r="D74" s="100">
        <f t="shared" si="21"/>
        <v>0</v>
      </c>
      <c r="E74" s="100">
        <f t="shared" si="21"/>
        <v>0</v>
      </c>
      <c r="F74" s="100">
        <f t="shared" si="21"/>
        <v>202394000</v>
      </c>
      <c r="G74" s="100">
        <f t="shared" si="21"/>
        <v>0</v>
      </c>
      <c r="H74" s="100">
        <f t="shared" si="21"/>
        <v>570000</v>
      </c>
      <c r="I74" s="100">
        <f t="shared" si="21"/>
        <v>201824000</v>
      </c>
      <c r="J74" s="100">
        <f t="shared" si="21"/>
        <v>570000</v>
      </c>
      <c r="K74" s="100">
        <f t="shared" si="21"/>
        <v>570000</v>
      </c>
      <c r="L74" s="100">
        <f t="shared" si="21"/>
        <v>570000</v>
      </c>
      <c r="M74" s="100">
        <f t="shared" si="21"/>
        <v>570000</v>
      </c>
      <c r="N74" s="101">
        <f t="shared" si="17"/>
        <v>2.8162890204255068E-3</v>
      </c>
      <c r="O74" s="102">
        <f t="shared" ref="O74:O91" si="22">+K74/F74</f>
        <v>2.8162890204255068E-3</v>
      </c>
    </row>
    <row r="75" spans="1:15" ht="15.75" thickTop="1" x14ac:dyDescent="0.25">
      <c r="A75" s="88" t="s">
        <v>142</v>
      </c>
      <c r="B75" s="89" t="s">
        <v>143</v>
      </c>
      <c r="C75" s="90">
        <v>23696000</v>
      </c>
      <c r="D75" s="90">
        <v>0</v>
      </c>
      <c r="E75" s="90">
        <v>0</v>
      </c>
      <c r="F75" s="90">
        <f>+C75+D75-E75</f>
        <v>23696000</v>
      </c>
      <c r="G75" s="90">
        <v>0</v>
      </c>
      <c r="H75" s="90">
        <v>570000</v>
      </c>
      <c r="I75" s="90">
        <v>23126000</v>
      </c>
      <c r="J75" s="90">
        <v>570000</v>
      </c>
      <c r="K75" s="90">
        <v>570000</v>
      </c>
      <c r="L75" s="90">
        <v>570000</v>
      </c>
      <c r="M75" s="90">
        <v>570000</v>
      </c>
      <c r="N75" s="68">
        <f t="shared" si="17"/>
        <v>2.4054692775151924E-2</v>
      </c>
      <c r="O75" s="85">
        <f t="shared" si="22"/>
        <v>2.4054692775151924E-2</v>
      </c>
    </row>
    <row r="76" spans="1:15" ht="15.75" thickBot="1" x14ac:dyDescent="0.3">
      <c r="A76" s="96" t="s">
        <v>144</v>
      </c>
      <c r="B76" s="6" t="s">
        <v>145</v>
      </c>
      <c r="C76" s="97">
        <v>178698000</v>
      </c>
      <c r="D76" s="90">
        <v>0</v>
      </c>
      <c r="E76" s="90">
        <v>0</v>
      </c>
      <c r="F76" s="90">
        <f>+C76+D76-E76</f>
        <v>178698000</v>
      </c>
      <c r="G76" s="111">
        <v>0</v>
      </c>
      <c r="H76" s="111">
        <v>0</v>
      </c>
      <c r="I76" s="90">
        <f>+F76-H76</f>
        <v>178698000</v>
      </c>
      <c r="J76" s="90">
        <v>0</v>
      </c>
      <c r="K76" s="90">
        <v>0</v>
      </c>
      <c r="L76" s="90">
        <v>0</v>
      </c>
      <c r="M76" s="90">
        <v>0</v>
      </c>
      <c r="N76" s="93">
        <f t="shared" si="17"/>
        <v>0</v>
      </c>
      <c r="O76" s="94">
        <f t="shared" si="22"/>
        <v>0</v>
      </c>
    </row>
    <row r="77" spans="1:15" ht="16.5" thickTop="1" thickBot="1" x14ac:dyDescent="0.3">
      <c r="A77" s="118" t="s">
        <v>146</v>
      </c>
      <c r="B77" s="119"/>
      <c r="C77" s="100">
        <f t="shared" ref="C77:M77" si="23">SUM(C78:C90)</f>
        <v>24000000000</v>
      </c>
      <c r="D77" s="100">
        <f t="shared" si="23"/>
        <v>0</v>
      </c>
      <c r="E77" s="100">
        <f t="shared" si="23"/>
        <v>0</v>
      </c>
      <c r="F77" s="100">
        <f t="shared" si="23"/>
        <v>24000000000</v>
      </c>
      <c r="G77" s="100">
        <f t="shared" si="23"/>
        <v>0</v>
      </c>
      <c r="H77" s="100">
        <f t="shared" si="23"/>
        <v>15961150662.200001</v>
      </c>
      <c r="I77" s="100">
        <f t="shared" si="23"/>
        <v>8038849337.7999992</v>
      </c>
      <c r="J77" s="100">
        <f t="shared" si="23"/>
        <v>11014622290.200001</v>
      </c>
      <c r="K77" s="100">
        <f t="shared" si="23"/>
        <v>2472528175.0599999</v>
      </c>
      <c r="L77" s="100">
        <f t="shared" si="23"/>
        <v>2472528175.0599999</v>
      </c>
      <c r="M77" s="100">
        <f t="shared" si="23"/>
        <v>2463312635.0599999</v>
      </c>
      <c r="N77" s="101">
        <f t="shared" si="17"/>
        <v>0.45894259542500004</v>
      </c>
      <c r="O77" s="102">
        <f t="shared" si="22"/>
        <v>0.10302200729416666</v>
      </c>
    </row>
    <row r="78" spans="1:15" ht="64.5" thickTop="1" x14ac:dyDescent="0.25">
      <c r="A78" s="112" t="s">
        <v>147</v>
      </c>
      <c r="B78" s="113" t="s">
        <v>148</v>
      </c>
      <c r="C78" s="114">
        <v>5963837934</v>
      </c>
      <c r="D78" s="90">
        <v>0</v>
      </c>
      <c r="E78" s="90">
        <v>0</v>
      </c>
      <c r="F78" s="90">
        <f t="shared" ref="F78:F90" si="24">+C78+D78-E78</f>
        <v>5963837934</v>
      </c>
      <c r="G78" s="114">
        <v>0</v>
      </c>
      <c r="H78" s="114">
        <v>4298043717</v>
      </c>
      <c r="I78" s="90">
        <v>1665794217</v>
      </c>
      <c r="J78" s="114">
        <v>2789073143</v>
      </c>
      <c r="K78" s="114">
        <v>602951974.5</v>
      </c>
      <c r="L78" s="114">
        <v>602951974.5</v>
      </c>
      <c r="M78" s="114">
        <v>593736434.5</v>
      </c>
      <c r="N78" s="68">
        <f t="shared" si="17"/>
        <v>0.46766414075396301</v>
      </c>
      <c r="O78" s="85">
        <f t="shared" si="22"/>
        <v>0.10110133460578374</v>
      </c>
    </row>
    <row r="79" spans="1:15" ht="63.75" x14ac:dyDescent="0.25">
      <c r="A79" s="88" t="s">
        <v>149</v>
      </c>
      <c r="B79" s="89" t="s">
        <v>150</v>
      </c>
      <c r="C79" s="90">
        <v>963693204</v>
      </c>
      <c r="D79" s="90">
        <v>0</v>
      </c>
      <c r="E79" s="90">
        <v>0</v>
      </c>
      <c r="F79" s="90">
        <f t="shared" si="24"/>
        <v>963693204</v>
      </c>
      <c r="G79" s="90">
        <v>0</v>
      </c>
      <c r="H79" s="90">
        <v>543054602</v>
      </c>
      <c r="I79" s="90">
        <v>420638602</v>
      </c>
      <c r="J79" s="90">
        <v>481011130</v>
      </c>
      <c r="K79" s="90">
        <v>106978130</v>
      </c>
      <c r="L79" s="90">
        <v>106978130</v>
      </c>
      <c r="M79" s="90">
        <v>106978130</v>
      </c>
      <c r="N79" s="68">
        <f t="shared" si="17"/>
        <v>0.4991330518918965</v>
      </c>
      <c r="O79" s="85">
        <f t="shared" si="22"/>
        <v>0.11100849269867841</v>
      </c>
    </row>
    <row r="80" spans="1:15" ht="63.75" x14ac:dyDescent="0.25">
      <c r="A80" s="88" t="s">
        <v>151</v>
      </c>
      <c r="B80" s="89" t="s">
        <v>152</v>
      </c>
      <c r="C80" s="90">
        <v>2457675137</v>
      </c>
      <c r="D80" s="90">
        <v>0</v>
      </c>
      <c r="E80" s="90">
        <v>0</v>
      </c>
      <c r="F80" s="90">
        <f t="shared" si="24"/>
        <v>2457675137</v>
      </c>
      <c r="G80" s="90">
        <v>0</v>
      </c>
      <c r="H80" s="90">
        <v>1817793634</v>
      </c>
      <c r="I80" s="90">
        <v>639881503</v>
      </c>
      <c r="J80" s="90">
        <v>1700742753</v>
      </c>
      <c r="K80" s="90">
        <v>347369541</v>
      </c>
      <c r="L80" s="90">
        <v>347369541</v>
      </c>
      <c r="M80" s="90">
        <v>347369541</v>
      </c>
      <c r="N80" s="68">
        <f t="shared" si="17"/>
        <v>0.6920128406702436</v>
      </c>
      <c r="O80" s="85">
        <f t="shared" si="22"/>
        <v>0.14134070682100894</v>
      </c>
    </row>
    <row r="81" spans="1:15" ht="63.75" x14ac:dyDescent="0.25">
      <c r="A81" s="88" t="s">
        <v>153</v>
      </c>
      <c r="B81" s="89" t="s">
        <v>154</v>
      </c>
      <c r="C81" s="90">
        <v>557850488</v>
      </c>
      <c r="D81" s="90">
        <v>0</v>
      </c>
      <c r="E81" s="90">
        <v>0</v>
      </c>
      <c r="F81" s="90">
        <f t="shared" si="24"/>
        <v>557850488</v>
      </c>
      <c r="G81" s="90">
        <v>0</v>
      </c>
      <c r="H81" s="90">
        <v>138277500</v>
      </c>
      <c r="I81" s="90">
        <v>419572988</v>
      </c>
      <c r="J81" s="90">
        <v>138277500</v>
      </c>
      <c r="K81" s="90">
        <v>29612500</v>
      </c>
      <c r="L81" s="90">
        <v>29612500</v>
      </c>
      <c r="M81" s="90">
        <v>29612500</v>
      </c>
      <c r="N81" s="68">
        <f t="shared" si="17"/>
        <v>0.24787555621892723</v>
      </c>
      <c r="O81" s="85">
        <f t="shared" si="22"/>
        <v>5.3083219674444383E-2</v>
      </c>
    </row>
    <row r="82" spans="1:15" ht="51" x14ac:dyDescent="0.25">
      <c r="A82" s="88" t="s">
        <v>155</v>
      </c>
      <c r="B82" s="89" t="s">
        <v>156</v>
      </c>
      <c r="C82" s="90">
        <v>481149512</v>
      </c>
      <c r="D82" s="90">
        <v>0</v>
      </c>
      <c r="E82" s="90">
        <v>0</v>
      </c>
      <c r="F82" s="90">
        <f t="shared" si="24"/>
        <v>481149512</v>
      </c>
      <c r="G82" s="90">
        <v>0</v>
      </c>
      <c r="H82" s="90">
        <v>226609063</v>
      </c>
      <c r="I82" s="90">
        <v>254540449</v>
      </c>
      <c r="J82" s="90">
        <v>203163271</v>
      </c>
      <c r="K82" s="90">
        <v>9664833</v>
      </c>
      <c r="L82" s="90">
        <v>9664833</v>
      </c>
      <c r="M82" s="90">
        <v>9664833</v>
      </c>
      <c r="N82" s="68">
        <f t="shared" si="17"/>
        <v>0.42224561375009773</v>
      </c>
      <c r="O82" s="85">
        <f t="shared" si="22"/>
        <v>2.0086964153462551E-2</v>
      </c>
    </row>
    <row r="83" spans="1:15" ht="76.5" x14ac:dyDescent="0.25">
      <c r="A83" s="88" t="s">
        <v>157</v>
      </c>
      <c r="B83" s="89" t="s">
        <v>158</v>
      </c>
      <c r="C83" s="90">
        <v>1604134207</v>
      </c>
      <c r="D83" s="90">
        <v>0</v>
      </c>
      <c r="E83" s="90">
        <v>0</v>
      </c>
      <c r="F83" s="90">
        <f t="shared" si="24"/>
        <v>1604134207</v>
      </c>
      <c r="G83" s="90">
        <v>0</v>
      </c>
      <c r="H83" s="90">
        <v>1309963541</v>
      </c>
      <c r="I83" s="90">
        <v>294170666</v>
      </c>
      <c r="J83" s="90">
        <v>1309963541</v>
      </c>
      <c r="K83" s="90">
        <v>315668832</v>
      </c>
      <c r="L83" s="90">
        <v>315668832</v>
      </c>
      <c r="M83" s="90">
        <v>315668832</v>
      </c>
      <c r="N83" s="68">
        <f t="shared" si="17"/>
        <v>0.81661717285478974</v>
      </c>
      <c r="O83" s="85">
        <f t="shared" si="22"/>
        <v>0.19678455245359655</v>
      </c>
    </row>
    <row r="84" spans="1:15" ht="76.5" x14ac:dyDescent="0.25">
      <c r="A84" s="88" t="s">
        <v>159</v>
      </c>
      <c r="B84" s="89" t="s">
        <v>160</v>
      </c>
      <c r="C84" s="90">
        <v>1294758028</v>
      </c>
      <c r="D84" s="90">
        <v>0</v>
      </c>
      <c r="E84" s="90">
        <v>0</v>
      </c>
      <c r="F84" s="90">
        <f t="shared" si="24"/>
        <v>1294758028</v>
      </c>
      <c r="G84" s="90">
        <v>0</v>
      </c>
      <c r="H84" s="90">
        <v>899965900</v>
      </c>
      <c r="I84" s="90">
        <v>394792128</v>
      </c>
      <c r="J84" s="90">
        <v>418416900</v>
      </c>
      <c r="K84" s="90">
        <v>115208933</v>
      </c>
      <c r="L84" s="90">
        <v>115208933</v>
      </c>
      <c r="M84" s="90">
        <v>115208933</v>
      </c>
      <c r="N84" s="68">
        <f t="shared" si="17"/>
        <v>0.32316223645766806</v>
      </c>
      <c r="O84" s="85">
        <f t="shared" si="22"/>
        <v>8.8981053222710743E-2</v>
      </c>
    </row>
    <row r="85" spans="1:15" ht="89.25" x14ac:dyDescent="0.25">
      <c r="A85" s="88" t="s">
        <v>161</v>
      </c>
      <c r="B85" s="89" t="s">
        <v>162</v>
      </c>
      <c r="C85" s="90">
        <v>1442752132</v>
      </c>
      <c r="D85" s="90">
        <v>0</v>
      </c>
      <c r="E85" s="90">
        <v>0</v>
      </c>
      <c r="F85" s="90">
        <f t="shared" si="24"/>
        <v>1442752132</v>
      </c>
      <c r="G85" s="90">
        <v>0</v>
      </c>
      <c r="H85" s="90">
        <v>1259850641</v>
      </c>
      <c r="I85" s="90">
        <v>182901491</v>
      </c>
      <c r="J85" s="90">
        <v>1082433141</v>
      </c>
      <c r="K85" s="90">
        <v>230827517</v>
      </c>
      <c r="L85" s="90">
        <v>230827517</v>
      </c>
      <c r="M85" s="90">
        <v>230827517</v>
      </c>
      <c r="N85" s="68">
        <f t="shared" si="17"/>
        <v>0.75025579029953571</v>
      </c>
      <c r="O85" s="85">
        <f t="shared" si="22"/>
        <v>0.15999111134912536</v>
      </c>
    </row>
    <row r="86" spans="1:15" ht="63.75" x14ac:dyDescent="0.25">
      <c r="A86" s="88" t="s">
        <v>163</v>
      </c>
      <c r="B86" s="89" t="s">
        <v>164</v>
      </c>
      <c r="C86" s="90">
        <v>441116122</v>
      </c>
      <c r="D86" s="90">
        <v>0</v>
      </c>
      <c r="E86" s="90">
        <v>0</v>
      </c>
      <c r="F86" s="90">
        <f t="shared" si="24"/>
        <v>441116122</v>
      </c>
      <c r="G86" s="90">
        <v>0</v>
      </c>
      <c r="H86" s="90">
        <v>153452833</v>
      </c>
      <c r="I86" s="90">
        <v>287663289</v>
      </c>
      <c r="J86" s="90">
        <v>51482833</v>
      </c>
      <c r="K86" s="90">
        <v>13905000</v>
      </c>
      <c r="L86" s="90">
        <v>13905000</v>
      </c>
      <c r="M86" s="90">
        <v>13905000</v>
      </c>
      <c r="N86" s="68">
        <f t="shared" si="17"/>
        <v>0.11671038629596947</v>
      </c>
      <c r="O86" s="85">
        <f t="shared" si="22"/>
        <v>3.152231194125342E-2</v>
      </c>
    </row>
    <row r="87" spans="1:15" ht="76.5" x14ac:dyDescent="0.25">
      <c r="A87" s="88" t="s">
        <v>165</v>
      </c>
      <c r="B87" s="89" t="s">
        <v>166</v>
      </c>
      <c r="C87" s="90">
        <v>373269607</v>
      </c>
      <c r="D87" s="90">
        <v>0</v>
      </c>
      <c r="E87" s="90">
        <v>0</v>
      </c>
      <c r="F87" s="90">
        <f t="shared" si="24"/>
        <v>373269607</v>
      </c>
      <c r="G87" s="90">
        <v>0</v>
      </c>
      <c r="H87" s="90">
        <v>253662500</v>
      </c>
      <c r="I87" s="90">
        <v>119607107</v>
      </c>
      <c r="J87" s="90">
        <v>206542005</v>
      </c>
      <c r="K87" s="90">
        <v>40495168.5</v>
      </c>
      <c r="L87" s="90">
        <v>40495168.5</v>
      </c>
      <c r="M87" s="90">
        <v>40495168.5</v>
      </c>
      <c r="N87" s="68">
        <f>+J87/F87</f>
        <v>0.55333196468899759</v>
      </c>
      <c r="O87" s="85">
        <f>+K87/F87</f>
        <v>0.10848771970871982</v>
      </c>
    </row>
    <row r="88" spans="1:15" ht="76.5" x14ac:dyDescent="0.25">
      <c r="A88" s="106" t="s">
        <v>167</v>
      </c>
      <c r="B88" s="107" t="s">
        <v>168</v>
      </c>
      <c r="C88" s="98">
        <v>2503479153</v>
      </c>
      <c r="D88" s="90">
        <v>0</v>
      </c>
      <c r="E88" s="90">
        <v>0</v>
      </c>
      <c r="F88" s="90">
        <f t="shared" si="24"/>
        <v>2503479153</v>
      </c>
      <c r="G88" s="98"/>
      <c r="H88" s="98">
        <v>1048975156.9299999</v>
      </c>
      <c r="I88" s="90">
        <v>1454503996.0699999</v>
      </c>
      <c r="J88" s="98">
        <v>1040375156.9299999</v>
      </c>
      <c r="K88" s="98">
        <v>136786346.06</v>
      </c>
      <c r="L88" s="98">
        <v>136786346.06</v>
      </c>
      <c r="M88" s="98">
        <v>136786346.06</v>
      </c>
      <c r="N88" s="68">
        <f>+J88/F88</f>
        <v>0.41557172772271134</v>
      </c>
      <c r="O88" s="85">
        <f>+K88/F88</f>
        <v>5.4638500143324345E-2</v>
      </c>
    </row>
    <row r="89" spans="1:15" ht="51" x14ac:dyDescent="0.25">
      <c r="A89" s="106" t="s">
        <v>184</v>
      </c>
      <c r="B89" s="107" t="s">
        <v>185</v>
      </c>
      <c r="C89" s="98">
        <v>4556348401</v>
      </c>
      <c r="D89" s="90">
        <v>0</v>
      </c>
      <c r="E89" s="90">
        <v>0</v>
      </c>
      <c r="F89" s="90">
        <f t="shared" si="24"/>
        <v>4556348401</v>
      </c>
      <c r="G89" s="98"/>
      <c r="H89" s="98">
        <v>2835464082.27</v>
      </c>
      <c r="I89" s="90">
        <v>1720884318.73</v>
      </c>
      <c r="J89" s="98">
        <v>1126730916.27</v>
      </c>
      <c r="K89" s="98">
        <v>340891000</v>
      </c>
      <c r="L89" s="98">
        <v>340891000</v>
      </c>
      <c r="M89" s="98">
        <v>340891000</v>
      </c>
      <c r="N89" s="68">
        <f>+J89/F89</f>
        <v>0.24728813890147466</v>
      </c>
      <c r="O89" s="85">
        <f>+K89/F89</f>
        <v>7.4816710663561922E-2</v>
      </c>
    </row>
    <row r="90" spans="1:15" ht="64.5" thickBot="1" x14ac:dyDescent="0.3">
      <c r="A90" s="106" t="s">
        <v>186</v>
      </c>
      <c r="B90" s="107" t="s">
        <v>187</v>
      </c>
      <c r="C90" s="98">
        <v>1359936075</v>
      </c>
      <c r="D90" s="90">
        <v>0</v>
      </c>
      <c r="E90" s="90">
        <v>0</v>
      </c>
      <c r="F90" s="90">
        <f t="shared" si="24"/>
        <v>1359936075</v>
      </c>
      <c r="G90" s="98">
        <v>0</v>
      </c>
      <c r="H90" s="98">
        <v>1176037492</v>
      </c>
      <c r="I90" s="90">
        <v>183898583</v>
      </c>
      <c r="J90" s="98">
        <v>466410000</v>
      </c>
      <c r="K90" s="98">
        <v>182168400</v>
      </c>
      <c r="L90" s="98">
        <v>182168400</v>
      </c>
      <c r="M90" s="98">
        <v>182168400</v>
      </c>
      <c r="N90" s="68">
        <f t="shared" si="17"/>
        <v>0.34296465001121468</v>
      </c>
      <c r="O90" s="85">
        <f t="shared" si="22"/>
        <v>0.13395364925516812</v>
      </c>
    </row>
    <row r="91" spans="1:15" ht="16.5" thickTop="1" thickBot="1" x14ac:dyDescent="0.3">
      <c r="A91" s="118" t="s">
        <v>169</v>
      </c>
      <c r="B91" s="119" t="s">
        <v>1</v>
      </c>
      <c r="C91" s="100">
        <f t="shared" ref="C91:M91" si="25">+C8+C77</f>
        <v>75345160000</v>
      </c>
      <c r="D91" s="100">
        <f t="shared" si="25"/>
        <v>1503871000</v>
      </c>
      <c r="E91" s="100">
        <f t="shared" si="25"/>
        <v>1503871000</v>
      </c>
      <c r="F91" s="100">
        <f t="shared" si="25"/>
        <v>75345160000</v>
      </c>
      <c r="G91" s="100">
        <f t="shared" si="25"/>
        <v>11234371000</v>
      </c>
      <c r="H91" s="100">
        <f t="shared" si="25"/>
        <v>54253089635.259995</v>
      </c>
      <c r="I91" s="100">
        <f t="shared" si="25"/>
        <v>9857699364.7399998</v>
      </c>
      <c r="J91" s="100">
        <f t="shared" si="25"/>
        <v>32800430284.150002</v>
      </c>
      <c r="K91" s="100">
        <f t="shared" si="25"/>
        <v>16122051600.74</v>
      </c>
      <c r="L91" s="100">
        <f t="shared" si="25"/>
        <v>16121528019.74</v>
      </c>
      <c r="M91" s="100">
        <f t="shared" si="25"/>
        <v>16105549004.74</v>
      </c>
      <c r="N91" s="101">
        <f t="shared" si="17"/>
        <v>0.43533559798864324</v>
      </c>
      <c r="O91" s="102">
        <f t="shared" si="22"/>
        <v>0.21397594219376534</v>
      </c>
    </row>
    <row r="92" spans="1:15" ht="15.75" thickTop="1" x14ac:dyDescent="0.25"/>
  </sheetData>
  <mergeCells count="8">
    <mergeCell ref="A77:B77"/>
    <mergeCell ref="A91:B91"/>
    <mergeCell ref="A4:O4"/>
    <mergeCell ref="A5:O5"/>
    <mergeCell ref="A6:O6"/>
    <mergeCell ref="A38:B38"/>
    <mergeCell ref="A69:B69"/>
    <mergeCell ref="A74:B7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2"/>
  <sheetViews>
    <sheetView workbookViewId="0">
      <selection activeCell="D72" sqref="D72"/>
    </sheetView>
  </sheetViews>
  <sheetFormatPr baseColWidth="10" defaultRowHeight="15" x14ac:dyDescent="0.25"/>
  <cols>
    <col min="1" max="1" width="32.7109375" customWidth="1"/>
    <col min="2" max="2" width="37.140625" customWidth="1"/>
    <col min="3" max="3" width="30" customWidth="1"/>
    <col min="4" max="4" width="23.140625" customWidth="1"/>
    <col min="5" max="5" width="26.42578125" customWidth="1"/>
    <col min="6" max="6" width="20.85546875" customWidth="1"/>
    <col min="7" max="7" width="20.42578125" customWidth="1"/>
    <col min="8" max="8" width="20.85546875" customWidth="1"/>
    <col min="9" max="9" width="19.85546875" customWidth="1"/>
    <col min="10" max="10" width="19.7109375" customWidth="1"/>
    <col min="11" max="13" width="19.85546875" customWidth="1"/>
    <col min="14" max="14" width="8.28515625" bestFit="1" customWidth="1"/>
    <col min="15" max="15" width="7.42578125" bestFit="1" customWidth="1"/>
  </cols>
  <sheetData>
    <row r="1" spans="1:15" x14ac:dyDescent="0.25">
      <c r="A1" s="66" t="s">
        <v>0</v>
      </c>
      <c r="B1" s="66">
        <v>2025</v>
      </c>
      <c r="C1" s="67" t="s">
        <v>1</v>
      </c>
      <c r="D1" s="67" t="s">
        <v>1</v>
      </c>
      <c r="E1" s="67" t="s">
        <v>1</v>
      </c>
      <c r="F1" s="67" t="s">
        <v>1</v>
      </c>
      <c r="G1" s="67" t="s">
        <v>1</v>
      </c>
      <c r="H1" s="67" t="s">
        <v>1</v>
      </c>
      <c r="I1" s="67" t="s">
        <v>1</v>
      </c>
      <c r="J1" s="67" t="s">
        <v>1</v>
      </c>
      <c r="K1" s="67" t="s">
        <v>1</v>
      </c>
      <c r="L1" s="67" t="s">
        <v>1</v>
      </c>
      <c r="M1" s="67" t="s">
        <v>1</v>
      </c>
      <c r="N1" s="68"/>
      <c r="O1" s="68"/>
    </row>
    <row r="2" spans="1:15" x14ac:dyDescent="0.25">
      <c r="A2" s="66" t="s">
        <v>2</v>
      </c>
      <c r="B2" s="66" t="s">
        <v>3</v>
      </c>
      <c r="C2" s="67" t="s">
        <v>1</v>
      </c>
      <c r="D2" s="67" t="s">
        <v>1</v>
      </c>
      <c r="E2" s="67" t="s">
        <v>1</v>
      </c>
      <c r="F2" s="67" t="s">
        <v>1</v>
      </c>
      <c r="G2" s="67" t="s">
        <v>1</v>
      </c>
      <c r="H2" s="67" t="s">
        <v>1</v>
      </c>
      <c r="I2" s="67" t="s">
        <v>1</v>
      </c>
      <c r="J2" s="67" t="s">
        <v>1</v>
      </c>
      <c r="K2" s="67" t="s">
        <v>1</v>
      </c>
      <c r="L2" s="67" t="s">
        <v>1</v>
      </c>
      <c r="M2" s="67" t="s">
        <v>1</v>
      </c>
      <c r="N2" s="68"/>
      <c r="O2" s="68"/>
    </row>
    <row r="3" spans="1:15" x14ac:dyDescent="0.25">
      <c r="A3" s="66" t="s">
        <v>4</v>
      </c>
      <c r="B3" s="70" t="s">
        <v>194</v>
      </c>
      <c r="C3" s="67" t="s">
        <v>1</v>
      </c>
      <c r="D3" s="67" t="s">
        <v>1</v>
      </c>
      <c r="E3" s="67" t="s">
        <v>1</v>
      </c>
      <c r="F3" s="67" t="s">
        <v>1</v>
      </c>
      <c r="G3" s="67" t="s">
        <v>1</v>
      </c>
      <c r="H3" s="67" t="s">
        <v>1</v>
      </c>
      <c r="I3" s="67" t="s">
        <v>1</v>
      </c>
      <c r="J3" s="67" t="s">
        <v>1</v>
      </c>
      <c r="K3" s="67" t="s">
        <v>1</v>
      </c>
      <c r="L3" s="67" t="s">
        <v>1</v>
      </c>
      <c r="M3" s="67" t="s">
        <v>1</v>
      </c>
      <c r="N3" s="68"/>
      <c r="O3" s="68"/>
    </row>
    <row r="4" spans="1:15" x14ac:dyDescent="0.25">
      <c r="A4" s="120" t="s">
        <v>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 x14ac:dyDescent="0.25">
      <c r="A5" s="120" t="s">
        <v>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5" ht="15.75" thickBot="1" x14ac:dyDescent="0.3">
      <c r="A6" s="122" t="s">
        <v>195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</row>
    <row r="7" spans="1:15" ht="16.5" thickTop="1" thickBot="1" x14ac:dyDescent="0.3">
      <c r="A7" s="71" t="s">
        <v>7</v>
      </c>
      <c r="B7" s="72" t="s">
        <v>8</v>
      </c>
      <c r="C7" s="73" t="s">
        <v>9</v>
      </c>
      <c r="D7" s="73" t="s">
        <v>10</v>
      </c>
      <c r="E7" s="73" t="s">
        <v>11</v>
      </c>
      <c r="F7" s="73" t="s">
        <v>12</v>
      </c>
      <c r="G7" s="73" t="s">
        <v>13</v>
      </c>
      <c r="H7" s="73" t="s">
        <v>14</v>
      </c>
      <c r="I7" s="73" t="s">
        <v>15</v>
      </c>
      <c r="J7" s="73" t="s">
        <v>16</v>
      </c>
      <c r="K7" s="73" t="s">
        <v>17</v>
      </c>
      <c r="L7" s="73" t="s">
        <v>18</v>
      </c>
      <c r="M7" s="73" t="s">
        <v>19</v>
      </c>
      <c r="N7" s="74" t="s">
        <v>171</v>
      </c>
      <c r="O7" s="75" t="s">
        <v>172</v>
      </c>
    </row>
    <row r="8" spans="1:15" ht="15.75" thickTop="1" x14ac:dyDescent="0.25">
      <c r="A8" s="59" t="s">
        <v>178</v>
      </c>
      <c r="B8" s="60" t="s">
        <v>20</v>
      </c>
      <c r="C8" s="76">
        <f t="shared" ref="C8:M8" si="0">+C9+C38+C69+C74</f>
        <v>51345160000</v>
      </c>
      <c r="D8" s="76">
        <f t="shared" si="0"/>
        <v>1740055609</v>
      </c>
      <c r="E8" s="76">
        <f t="shared" si="0"/>
        <v>1740055609</v>
      </c>
      <c r="F8" s="76">
        <f t="shared" si="0"/>
        <v>51345160000</v>
      </c>
      <c r="G8" s="76">
        <f t="shared" si="0"/>
        <v>11234371000</v>
      </c>
      <c r="H8" s="76">
        <f t="shared" si="0"/>
        <v>38258283750.349998</v>
      </c>
      <c r="I8" s="76">
        <f t="shared" si="0"/>
        <v>1852505249.6500001</v>
      </c>
      <c r="J8" s="76">
        <f t="shared" si="0"/>
        <v>25026856117.689999</v>
      </c>
      <c r="K8" s="76">
        <f t="shared" si="0"/>
        <v>17196816800.73</v>
      </c>
      <c r="L8" s="76">
        <f t="shared" si="0"/>
        <v>17196816800.73</v>
      </c>
      <c r="M8" s="76">
        <f t="shared" si="0"/>
        <v>17171153926.73</v>
      </c>
      <c r="N8" s="77">
        <f t="shared" ref="N8:N40" si="1">+J8/F8</f>
        <v>0.48742386074344685</v>
      </c>
      <c r="O8" s="78">
        <f>+K8/F8</f>
        <v>0.33492576127389612</v>
      </c>
    </row>
    <row r="9" spans="1:15" x14ac:dyDescent="0.25">
      <c r="A9" s="49" t="s">
        <v>179</v>
      </c>
      <c r="B9" s="50" t="s">
        <v>180</v>
      </c>
      <c r="C9" s="76">
        <f>+C10</f>
        <v>24480522000</v>
      </c>
      <c r="D9" s="76">
        <f t="shared" ref="D9:M9" si="2">+D10</f>
        <v>126000000</v>
      </c>
      <c r="E9" s="76">
        <f t="shared" si="2"/>
        <v>126000000</v>
      </c>
      <c r="F9" s="76">
        <f t="shared" si="2"/>
        <v>24480522000</v>
      </c>
      <c r="G9" s="76">
        <f t="shared" si="2"/>
        <v>1234371000</v>
      </c>
      <c r="H9" s="76">
        <f t="shared" si="2"/>
        <v>23053551000</v>
      </c>
      <c r="I9" s="76">
        <f t="shared" si="2"/>
        <v>192600000</v>
      </c>
      <c r="J9" s="76">
        <f t="shared" si="2"/>
        <v>11056176231</v>
      </c>
      <c r="K9" s="76">
        <f t="shared" si="2"/>
        <v>11056176231</v>
      </c>
      <c r="L9" s="76">
        <f t="shared" si="2"/>
        <v>11056176231</v>
      </c>
      <c r="M9" s="76">
        <f t="shared" si="2"/>
        <v>11032981627</v>
      </c>
      <c r="N9" s="77">
        <f t="shared" si="1"/>
        <v>0.45163155552810513</v>
      </c>
      <c r="O9" s="78">
        <f t="shared" ref="O9:O73" si="3">+K9/F9</f>
        <v>0.45163155552810513</v>
      </c>
    </row>
    <row r="10" spans="1:15" ht="15.75" thickBot="1" x14ac:dyDescent="0.3">
      <c r="A10" s="79" t="s">
        <v>21</v>
      </c>
      <c r="B10" s="53" t="s">
        <v>22</v>
      </c>
      <c r="C10" s="80">
        <f>+C11+C21+C31+C37</f>
        <v>24480522000</v>
      </c>
      <c r="D10" s="80">
        <f t="shared" ref="D10:M10" si="4">+D11+D21+D31+D37</f>
        <v>126000000</v>
      </c>
      <c r="E10" s="80">
        <f t="shared" si="4"/>
        <v>126000000</v>
      </c>
      <c r="F10" s="80">
        <f t="shared" si="4"/>
        <v>24480522000</v>
      </c>
      <c r="G10" s="80">
        <f t="shared" si="4"/>
        <v>1234371000</v>
      </c>
      <c r="H10" s="80">
        <f t="shared" si="4"/>
        <v>23053551000</v>
      </c>
      <c r="I10" s="80">
        <f t="shared" si="4"/>
        <v>192600000</v>
      </c>
      <c r="J10" s="80">
        <f t="shared" si="4"/>
        <v>11056176231</v>
      </c>
      <c r="K10" s="80">
        <f t="shared" si="4"/>
        <v>11056176231</v>
      </c>
      <c r="L10" s="80">
        <f t="shared" si="4"/>
        <v>11056176231</v>
      </c>
      <c r="M10" s="80">
        <f t="shared" si="4"/>
        <v>11032981627</v>
      </c>
      <c r="N10" s="81">
        <f t="shared" si="1"/>
        <v>0.45163155552810513</v>
      </c>
      <c r="O10" s="82">
        <f t="shared" si="3"/>
        <v>0.45163155552810513</v>
      </c>
    </row>
    <row r="11" spans="1:15" ht="15.75" thickTop="1" x14ac:dyDescent="0.25">
      <c r="A11" s="83" t="s">
        <v>23</v>
      </c>
      <c r="B11" s="3" t="s">
        <v>24</v>
      </c>
      <c r="C11" s="84">
        <f>+C12</f>
        <v>16329671000</v>
      </c>
      <c r="D11" s="84">
        <f t="shared" ref="D11:M11" si="5">+D12</f>
        <v>0</v>
      </c>
      <c r="E11" s="84">
        <f t="shared" si="5"/>
        <v>0</v>
      </c>
      <c r="F11" s="84">
        <f t="shared" si="5"/>
        <v>16329671000</v>
      </c>
      <c r="G11" s="84">
        <f t="shared" si="5"/>
        <v>0</v>
      </c>
      <c r="H11" s="84">
        <f t="shared" si="5"/>
        <v>16329671000</v>
      </c>
      <c r="I11" s="84">
        <f t="shared" si="5"/>
        <v>0</v>
      </c>
      <c r="J11" s="84">
        <f t="shared" si="5"/>
        <v>7611418598</v>
      </c>
      <c r="K11" s="84">
        <f t="shared" si="5"/>
        <v>7611418598</v>
      </c>
      <c r="L11" s="84">
        <f t="shared" si="5"/>
        <v>7611418598</v>
      </c>
      <c r="M11" s="84">
        <f t="shared" si="5"/>
        <v>7597574522</v>
      </c>
      <c r="N11" s="68">
        <f t="shared" si="1"/>
        <v>0.46610973350289786</v>
      </c>
      <c r="O11" s="85">
        <f t="shared" si="3"/>
        <v>0.46610973350289786</v>
      </c>
    </row>
    <row r="12" spans="1:15" x14ac:dyDescent="0.25">
      <c r="A12" s="86" t="s">
        <v>25</v>
      </c>
      <c r="B12" s="4" t="s">
        <v>26</v>
      </c>
      <c r="C12" s="87">
        <f>SUM(C13:C20)</f>
        <v>16329671000</v>
      </c>
      <c r="D12" s="87">
        <f t="shared" ref="D12:M12" si="6">SUM(D13:D20)</f>
        <v>0</v>
      </c>
      <c r="E12" s="87">
        <f t="shared" si="6"/>
        <v>0</v>
      </c>
      <c r="F12" s="87">
        <f t="shared" si="6"/>
        <v>16329671000</v>
      </c>
      <c r="G12" s="87">
        <f t="shared" si="6"/>
        <v>0</v>
      </c>
      <c r="H12" s="87">
        <f t="shared" si="6"/>
        <v>16329671000</v>
      </c>
      <c r="I12" s="87">
        <f t="shared" si="6"/>
        <v>0</v>
      </c>
      <c r="J12" s="87">
        <f t="shared" si="6"/>
        <v>7611418598</v>
      </c>
      <c r="K12" s="87">
        <f t="shared" si="6"/>
        <v>7611418598</v>
      </c>
      <c r="L12" s="87">
        <f t="shared" si="6"/>
        <v>7611418598</v>
      </c>
      <c r="M12" s="87">
        <f t="shared" si="6"/>
        <v>7597574522</v>
      </c>
      <c r="N12" s="68">
        <f t="shared" si="1"/>
        <v>0.46610973350289786</v>
      </c>
      <c r="O12" s="85">
        <f t="shared" si="3"/>
        <v>0.46610973350289786</v>
      </c>
    </row>
    <row r="13" spans="1:15" x14ac:dyDescent="0.25">
      <c r="A13" s="88" t="s">
        <v>27</v>
      </c>
      <c r="B13" s="89" t="s">
        <v>28</v>
      </c>
      <c r="C13" s="90">
        <v>12422135022</v>
      </c>
      <c r="D13" s="90">
        <v>0</v>
      </c>
      <c r="E13" s="90">
        <v>0</v>
      </c>
      <c r="F13" s="90">
        <f>+C13+D13-E13</f>
        <v>12422135022</v>
      </c>
      <c r="G13" s="90">
        <v>0</v>
      </c>
      <c r="H13" s="90">
        <v>12422135022</v>
      </c>
      <c r="I13" s="90">
        <v>0</v>
      </c>
      <c r="J13" s="90">
        <v>6227775839</v>
      </c>
      <c r="K13" s="90">
        <v>6227775839</v>
      </c>
      <c r="L13" s="90">
        <v>6227775839</v>
      </c>
      <c r="M13" s="90">
        <v>6227775839</v>
      </c>
      <c r="N13" s="68">
        <f t="shared" si="1"/>
        <v>0.50134504479064257</v>
      </c>
      <c r="O13" s="85">
        <f>+K13/F13</f>
        <v>0.50134504479064257</v>
      </c>
    </row>
    <row r="14" spans="1:15" x14ac:dyDescent="0.25">
      <c r="A14" s="88" t="s">
        <v>29</v>
      </c>
      <c r="B14" s="89" t="s">
        <v>30</v>
      </c>
      <c r="C14" s="90">
        <v>732062860</v>
      </c>
      <c r="D14" s="90">
        <v>0</v>
      </c>
      <c r="E14" s="90">
        <v>0</v>
      </c>
      <c r="F14" s="90">
        <f t="shared" ref="F14:F20" si="7">+C14+D14-E14</f>
        <v>732062860</v>
      </c>
      <c r="G14" s="90">
        <v>0</v>
      </c>
      <c r="H14" s="90">
        <v>732062860</v>
      </c>
      <c r="I14" s="90">
        <v>0</v>
      </c>
      <c r="J14" s="90">
        <v>365178057</v>
      </c>
      <c r="K14" s="90">
        <v>365178057</v>
      </c>
      <c r="L14" s="90">
        <v>365178057</v>
      </c>
      <c r="M14" s="90">
        <v>365178057</v>
      </c>
      <c r="N14" s="68">
        <f t="shared" si="1"/>
        <v>0.4988342899952608</v>
      </c>
      <c r="O14" s="85">
        <f t="shared" si="3"/>
        <v>0.4988342899952608</v>
      </c>
    </row>
    <row r="15" spans="1:15" x14ac:dyDescent="0.25">
      <c r="A15" s="88" t="s">
        <v>31</v>
      </c>
      <c r="B15" s="89" t="s">
        <v>32</v>
      </c>
      <c r="C15" s="90">
        <v>21963224</v>
      </c>
      <c r="D15" s="90">
        <v>0</v>
      </c>
      <c r="E15" s="90">
        <v>0</v>
      </c>
      <c r="F15" s="90">
        <f t="shared" si="7"/>
        <v>21963224</v>
      </c>
      <c r="G15" s="90">
        <v>0</v>
      </c>
      <c r="H15" s="90">
        <v>21963224</v>
      </c>
      <c r="I15" s="90">
        <v>0</v>
      </c>
      <c r="J15" s="90">
        <v>10667736</v>
      </c>
      <c r="K15" s="90">
        <v>10667736</v>
      </c>
      <c r="L15" s="90">
        <v>10667736</v>
      </c>
      <c r="M15" s="90">
        <v>10667736</v>
      </c>
      <c r="N15" s="68">
        <f t="shared" si="1"/>
        <v>0.48570901976868242</v>
      </c>
      <c r="O15" s="85">
        <f t="shared" si="3"/>
        <v>0.48570901976868242</v>
      </c>
    </row>
    <row r="16" spans="1:15" x14ac:dyDescent="0.25">
      <c r="A16" s="88" t="s">
        <v>33</v>
      </c>
      <c r="B16" s="89" t="s">
        <v>34</v>
      </c>
      <c r="C16" s="90">
        <v>634664758</v>
      </c>
      <c r="D16" s="90">
        <v>0</v>
      </c>
      <c r="E16" s="90">
        <v>0</v>
      </c>
      <c r="F16" s="90">
        <f t="shared" si="7"/>
        <v>634664758</v>
      </c>
      <c r="G16" s="90">
        <v>0</v>
      </c>
      <c r="H16" s="90">
        <v>634664758</v>
      </c>
      <c r="I16" s="90">
        <v>0</v>
      </c>
      <c r="J16" s="90">
        <v>407913857</v>
      </c>
      <c r="K16" s="90">
        <v>407913857</v>
      </c>
      <c r="L16" s="90">
        <v>407913857</v>
      </c>
      <c r="M16" s="90">
        <v>404359727</v>
      </c>
      <c r="N16" s="68">
        <f t="shared" si="1"/>
        <v>0.6427233462362818</v>
      </c>
      <c r="O16" s="85">
        <f t="shared" si="3"/>
        <v>0.6427233462362818</v>
      </c>
    </row>
    <row r="17" spans="1:15" x14ac:dyDescent="0.25">
      <c r="A17" s="88" t="s">
        <v>35</v>
      </c>
      <c r="B17" s="89" t="s">
        <v>36</v>
      </c>
      <c r="C17" s="90">
        <v>423760126</v>
      </c>
      <c r="D17" s="90">
        <v>0</v>
      </c>
      <c r="E17" s="90">
        <v>0</v>
      </c>
      <c r="F17" s="90">
        <f t="shared" si="7"/>
        <v>423760126</v>
      </c>
      <c r="G17" s="90">
        <v>0</v>
      </c>
      <c r="H17" s="90">
        <v>423760126</v>
      </c>
      <c r="I17" s="90">
        <v>0</v>
      </c>
      <c r="J17" s="90">
        <v>234230652</v>
      </c>
      <c r="K17" s="90">
        <v>234230652</v>
      </c>
      <c r="L17" s="90">
        <v>234230652</v>
      </c>
      <c r="M17" s="90">
        <v>233293675</v>
      </c>
      <c r="N17" s="68">
        <f t="shared" si="1"/>
        <v>0.55274349243515186</v>
      </c>
      <c r="O17" s="85">
        <f t="shared" si="3"/>
        <v>0.55274349243515186</v>
      </c>
    </row>
    <row r="18" spans="1:15" ht="25.5" x14ac:dyDescent="0.25">
      <c r="A18" s="88" t="s">
        <v>37</v>
      </c>
      <c r="B18" s="89" t="s">
        <v>38</v>
      </c>
      <c r="C18" s="90">
        <v>75349028</v>
      </c>
      <c r="D18" s="90">
        <v>0</v>
      </c>
      <c r="E18" s="90">
        <v>0</v>
      </c>
      <c r="F18" s="90">
        <f t="shared" si="7"/>
        <v>75349028</v>
      </c>
      <c r="G18" s="90">
        <v>0</v>
      </c>
      <c r="H18" s="90">
        <v>75349028</v>
      </c>
      <c r="I18" s="90">
        <v>0</v>
      </c>
      <c r="J18" s="90">
        <v>33104393</v>
      </c>
      <c r="K18" s="90">
        <v>33104393</v>
      </c>
      <c r="L18" s="90">
        <v>33104393</v>
      </c>
      <c r="M18" s="90">
        <v>33104393</v>
      </c>
      <c r="N18" s="68">
        <f t="shared" si="1"/>
        <v>0.43934731314649472</v>
      </c>
      <c r="O18" s="85">
        <f t="shared" si="3"/>
        <v>0.43934731314649472</v>
      </c>
    </row>
    <row r="19" spans="1:15" x14ac:dyDescent="0.25">
      <c r="A19" s="88" t="s">
        <v>39</v>
      </c>
      <c r="B19" s="89" t="s">
        <v>40</v>
      </c>
      <c r="C19" s="90">
        <v>1309052686</v>
      </c>
      <c r="D19" s="90">
        <v>0</v>
      </c>
      <c r="E19" s="90">
        <v>0</v>
      </c>
      <c r="F19" s="90">
        <f t="shared" si="7"/>
        <v>1309052686</v>
      </c>
      <c r="G19" s="90">
        <v>0</v>
      </c>
      <c r="H19" s="90">
        <v>1309052686</v>
      </c>
      <c r="I19" s="90">
        <v>0</v>
      </c>
      <c r="J19" s="90">
        <v>58876862</v>
      </c>
      <c r="K19" s="90">
        <v>58876862</v>
      </c>
      <c r="L19" s="90">
        <v>58876862</v>
      </c>
      <c r="M19" s="90">
        <v>55173208</v>
      </c>
      <c r="N19" s="68">
        <f t="shared" si="1"/>
        <v>4.497669393269936E-2</v>
      </c>
      <c r="O19" s="85">
        <f t="shared" si="3"/>
        <v>4.497669393269936E-2</v>
      </c>
    </row>
    <row r="20" spans="1:15" x14ac:dyDescent="0.25">
      <c r="A20" s="88" t="s">
        <v>41</v>
      </c>
      <c r="B20" s="89" t="s">
        <v>42</v>
      </c>
      <c r="C20" s="90">
        <v>710683296</v>
      </c>
      <c r="D20" s="90">
        <v>0</v>
      </c>
      <c r="E20" s="90">
        <v>0</v>
      </c>
      <c r="F20" s="90">
        <f t="shared" si="7"/>
        <v>710683296</v>
      </c>
      <c r="G20" s="90">
        <v>0</v>
      </c>
      <c r="H20" s="90">
        <v>710683296</v>
      </c>
      <c r="I20" s="90">
        <v>0</v>
      </c>
      <c r="J20" s="90">
        <v>273671202</v>
      </c>
      <c r="K20" s="90">
        <v>273671202</v>
      </c>
      <c r="L20" s="90">
        <v>273671202</v>
      </c>
      <c r="M20" s="90">
        <v>268021887</v>
      </c>
      <c r="N20" s="68">
        <f t="shared" si="1"/>
        <v>0.38508179879888438</v>
      </c>
      <c r="O20" s="85">
        <f t="shared" si="3"/>
        <v>0.38508179879888438</v>
      </c>
    </row>
    <row r="21" spans="1:15" x14ac:dyDescent="0.25">
      <c r="A21" s="91" t="s">
        <v>43</v>
      </c>
      <c r="B21" s="39" t="s">
        <v>44</v>
      </c>
      <c r="C21" s="92">
        <f>SUM(C22:C30)</f>
        <v>5887913000</v>
      </c>
      <c r="D21" s="92">
        <f t="shared" ref="D21:M21" si="8">SUM(D22:D30)</f>
        <v>0</v>
      </c>
      <c r="E21" s="92">
        <f t="shared" si="8"/>
        <v>0</v>
      </c>
      <c r="F21" s="92">
        <f t="shared" si="8"/>
        <v>5887913000</v>
      </c>
      <c r="G21" s="92">
        <f t="shared" si="8"/>
        <v>0</v>
      </c>
      <c r="H21" s="92">
        <f t="shared" si="8"/>
        <v>5695313000</v>
      </c>
      <c r="I21" s="92">
        <f t="shared" si="8"/>
        <v>192600000</v>
      </c>
      <c r="J21" s="92">
        <f t="shared" si="8"/>
        <v>2761094938</v>
      </c>
      <c r="K21" s="92">
        <f t="shared" si="8"/>
        <v>2761094938</v>
      </c>
      <c r="L21" s="92">
        <f t="shared" si="8"/>
        <v>2761094938</v>
      </c>
      <c r="M21" s="92">
        <f t="shared" si="8"/>
        <v>2760833438</v>
      </c>
      <c r="N21" s="93">
        <f t="shared" si="1"/>
        <v>0.46894288995098943</v>
      </c>
      <c r="O21" s="94">
        <f t="shared" si="3"/>
        <v>0.46894288995098943</v>
      </c>
    </row>
    <row r="22" spans="1:15" ht="25.5" x14ac:dyDescent="0.25">
      <c r="A22" s="88" t="s">
        <v>45</v>
      </c>
      <c r="B22" s="89" t="s">
        <v>46</v>
      </c>
      <c r="C22" s="90">
        <v>1783978358</v>
      </c>
      <c r="D22" s="90">
        <v>0</v>
      </c>
      <c r="E22" s="90">
        <v>0</v>
      </c>
      <c r="F22" s="90">
        <f>+C22+D22-E22</f>
        <v>1783978358</v>
      </c>
      <c r="G22" s="90">
        <v>0</v>
      </c>
      <c r="H22" s="65">
        <v>1673378358</v>
      </c>
      <c r="I22" s="90">
        <v>110600000</v>
      </c>
      <c r="J22" s="90">
        <v>843879405</v>
      </c>
      <c r="K22" s="90">
        <v>843879405</v>
      </c>
      <c r="L22" s="90">
        <v>843879405</v>
      </c>
      <c r="M22" s="90">
        <v>843879405</v>
      </c>
      <c r="N22" s="68">
        <f t="shared" si="1"/>
        <v>0.47303231074286384</v>
      </c>
      <c r="O22" s="85">
        <f t="shared" si="3"/>
        <v>0.47303231074286384</v>
      </c>
    </row>
    <row r="23" spans="1:15" x14ac:dyDescent="0.25">
      <c r="A23" s="88" t="s">
        <v>47</v>
      </c>
      <c r="B23" s="89" t="s">
        <v>48</v>
      </c>
      <c r="C23" s="90">
        <v>1268913749</v>
      </c>
      <c r="D23" s="90">
        <v>0</v>
      </c>
      <c r="E23" s="90">
        <v>0</v>
      </c>
      <c r="F23" s="90">
        <f t="shared" ref="F23:F30" si="9">+C23+D23-E23</f>
        <v>1268913749</v>
      </c>
      <c r="G23" s="90">
        <v>0</v>
      </c>
      <c r="H23" s="65">
        <v>1186913749</v>
      </c>
      <c r="I23" s="90">
        <v>82000000</v>
      </c>
      <c r="J23" s="90">
        <v>598089905</v>
      </c>
      <c r="K23" s="90">
        <v>598089905</v>
      </c>
      <c r="L23" s="90">
        <v>598089905</v>
      </c>
      <c r="M23" s="90">
        <v>598089905</v>
      </c>
      <c r="N23" s="68">
        <f t="shared" si="1"/>
        <v>0.47134007766196884</v>
      </c>
      <c r="O23" s="85">
        <f t="shared" si="3"/>
        <v>0.47134007766196884</v>
      </c>
    </row>
    <row r="24" spans="1:15" x14ac:dyDescent="0.25">
      <c r="A24" s="88" t="s">
        <v>49</v>
      </c>
      <c r="B24" s="89" t="s">
        <v>50</v>
      </c>
      <c r="C24" s="90">
        <v>1438369991</v>
      </c>
      <c r="D24" s="90">
        <v>0</v>
      </c>
      <c r="E24" s="90">
        <v>0</v>
      </c>
      <c r="F24" s="90">
        <f t="shared" si="9"/>
        <v>1438369991</v>
      </c>
      <c r="G24" s="90">
        <v>0</v>
      </c>
      <c r="H24" s="65">
        <v>1438369991</v>
      </c>
      <c r="I24" s="90">
        <v>0</v>
      </c>
      <c r="J24" s="90">
        <v>655720228</v>
      </c>
      <c r="K24" s="90">
        <v>655720228</v>
      </c>
      <c r="L24" s="90">
        <v>655720228</v>
      </c>
      <c r="M24" s="90">
        <v>655720228</v>
      </c>
      <c r="N24" s="68">
        <f t="shared" si="1"/>
        <v>0.4558773000708411</v>
      </c>
      <c r="O24" s="85">
        <f t="shared" si="3"/>
        <v>0.4558773000708411</v>
      </c>
    </row>
    <row r="25" spans="1:15" ht="25.5" x14ac:dyDescent="0.25">
      <c r="A25" s="88" t="s">
        <v>51</v>
      </c>
      <c r="B25" s="89" t="s">
        <v>52</v>
      </c>
      <c r="C25" s="90">
        <v>585984556</v>
      </c>
      <c r="D25" s="90">
        <v>0</v>
      </c>
      <c r="E25" s="90">
        <v>0</v>
      </c>
      <c r="F25" s="90">
        <f t="shared" si="9"/>
        <v>585984556</v>
      </c>
      <c r="G25" s="90">
        <v>0</v>
      </c>
      <c r="H25" s="65">
        <v>585984556</v>
      </c>
      <c r="I25" s="90">
        <v>0</v>
      </c>
      <c r="J25" s="90">
        <v>278848600</v>
      </c>
      <c r="K25" s="90">
        <v>278848600</v>
      </c>
      <c r="L25" s="90">
        <v>278848600</v>
      </c>
      <c r="M25" s="90">
        <v>278738900</v>
      </c>
      <c r="N25" s="68">
        <f t="shared" si="1"/>
        <v>0.47586339459772381</v>
      </c>
      <c r="O25" s="85">
        <f t="shared" si="3"/>
        <v>0.47586339459772381</v>
      </c>
    </row>
    <row r="26" spans="1:15" ht="25.5" x14ac:dyDescent="0.25">
      <c r="A26" s="88" t="s">
        <v>53</v>
      </c>
      <c r="B26" s="89" t="s">
        <v>54</v>
      </c>
      <c r="C26" s="90">
        <v>77926468</v>
      </c>
      <c r="D26" s="90">
        <v>0</v>
      </c>
      <c r="E26" s="90">
        <v>0</v>
      </c>
      <c r="F26" s="90">
        <f t="shared" si="9"/>
        <v>77926468</v>
      </c>
      <c r="G26" s="90">
        <v>0</v>
      </c>
      <c r="H26" s="65">
        <v>77926468</v>
      </c>
      <c r="I26" s="90">
        <v>0</v>
      </c>
      <c r="J26" s="90">
        <v>36789500</v>
      </c>
      <c r="K26" s="90">
        <v>36789500</v>
      </c>
      <c r="L26" s="90">
        <v>36789500</v>
      </c>
      <c r="M26" s="90">
        <v>36775100</v>
      </c>
      <c r="N26" s="68">
        <f t="shared" si="1"/>
        <v>0.47210531856775545</v>
      </c>
      <c r="O26" s="85">
        <f t="shared" si="3"/>
        <v>0.47210531856775545</v>
      </c>
    </row>
    <row r="27" spans="1:15" x14ac:dyDescent="0.25">
      <c r="A27" s="88" t="s">
        <v>55</v>
      </c>
      <c r="B27" s="89" t="s">
        <v>56</v>
      </c>
      <c r="C27" s="90">
        <v>439514235</v>
      </c>
      <c r="D27" s="90">
        <v>0</v>
      </c>
      <c r="E27" s="90">
        <v>0</v>
      </c>
      <c r="F27" s="90">
        <f t="shared" si="9"/>
        <v>439514235</v>
      </c>
      <c r="G27" s="90">
        <v>0</v>
      </c>
      <c r="H27" s="65">
        <v>439514235</v>
      </c>
      <c r="I27" s="90">
        <v>0</v>
      </c>
      <c r="J27" s="90">
        <v>208568900</v>
      </c>
      <c r="K27" s="90">
        <v>208568900</v>
      </c>
      <c r="L27" s="90">
        <v>208568900</v>
      </c>
      <c r="M27" s="90">
        <v>208486600</v>
      </c>
      <c r="N27" s="68">
        <f t="shared" si="1"/>
        <v>0.47454412938411428</v>
      </c>
      <c r="O27" s="85">
        <f t="shared" si="3"/>
        <v>0.47454412938411428</v>
      </c>
    </row>
    <row r="28" spans="1:15" x14ac:dyDescent="0.25">
      <c r="A28" s="88" t="s">
        <v>57</v>
      </c>
      <c r="B28" s="89" t="s">
        <v>58</v>
      </c>
      <c r="C28" s="90">
        <v>73339709</v>
      </c>
      <c r="D28" s="90">
        <v>0</v>
      </c>
      <c r="E28" s="90">
        <v>0</v>
      </c>
      <c r="F28" s="90">
        <f t="shared" si="9"/>
        <v>73339709</v>
      </c>
      <c r="G28" s="90">
        <v>0</v>
      </c>
      <c r="H28" s="65">
        <v>73339709</v>
      </c>
      <c r="I28" s="90">
        <v>0</v>
      </c>
      <c r="J28" s="90">
        <v>34803600</v>
      </c>
      <c r="K28" s="90">
        <v>34803600</v>
      </c>
      <c r="L28" s="90">
        <v>34803600</v>
      </c>
      <c r="M28" s="90">
        <v>34789800</v>
      </c>
      <c r="N28" s="68">
        <f t="shared" si="1"/>
        <v>0.47455328736033026</v>
      </c>
      <c r="O28" s="85">
        <f t="shared" si="3"/>
        <v>0.47455328736033026</v>
      </c>
    </row>
    <row r="29" spans="1:15" x14ac:dyDescent="0.25">
      <c r="A29" s="88" t="s">
        <v>59</v>
      </c>
      <c r="B29" s="89" t="s">
        <v>60</v>
      </c>
      <c r="C29" s="90">
        <v>73339709</v>
      </c>
      <c r="D29" s="90">
        <v>0</v>
      </c>
      <c r="E29" s="90">
        <v>0</v>
      </c>
      <c r="F29" s="90">
        <f t="shared" si="9"/>
        <v>73339709</v>
      </c>
      <c r="G29" s="90">
        <v>0</v>
      </c>
      <c r="H29" s="65">
        <v>73339709</v>
      </c>
      <c r="I29" s="90">
        <v>0</v>
      </c>
      <c r="J29" s="90">
        <v>34803600</v>
      </c>
      <c r="K29" s="90">
        <v>34803600</v>
      </c>
      <c r="L29" s="90">
        <v>34803600</v>
      </c>
      <c r="M29" s="90">
        <v>34789800</v>
      </c>
      <c r="N29" s="68">
        <f t="shared" si="1"/>
        <v>0.47455328736033026</v>
      </c>
      <c r="O29" s="85">
        <f t="shared" si="3"/>
        <v>0.47455328736033026</v>
      </c>
    </row>
    <row r="30" spans="1:15" ht="25.5" x14ac:dyDescent="0.25">
      <c r="A30" s="88" t="s">
        <v>61</v>
      </c>
      <c r="B30" s="89" t="s">
        <v>62</v>
      </c>
      <c r="C30" s="90">
        <v>146546225</v>
      </c>
      <c r="D30" s="90">
        <v>0</v>
      </c>
      <c r="E30" s="90">
        <v>0</v>
      </c>
      <c r="F30" s="90">
        <f t="shared" si="9"/>
        <v>146546225</v>
      </c>
      <c r="G30" s="90">
        <v>0</v>
      </c>
      <c r="H30" s="65">
        <v>146546225</v>
      </c>
      <c r="I30" s="90">
        <v>0</v>
      </c>
      <c r="J30" s="90">
        <v>69591200</v>
      </c>
      <c r="K30" s="90">
        <v>69591200</v>
      </c>
      <c r="L30" s="90">
        <v>69591200</v>
      </c>
      <c r="M30" s="90">
        <v>69563700</v>
      </c>
      <c r="N30" s="68">
        <f t="shared" si="1"/>
        <v>0.47487541900175184</v>
      </c>
      <c r="O30" s="85">
        <f t="shared" si="3"/>
        <v>0.47487541900175184</v>
      </c>
    </row>
    <row r="31" spans="1:15" ht="25.5" x14ac:dyDescent="0.25">
      <c r="A31" s="86" t="s">
        <v>63</v>
      </c>
      <c r="B31" s="4" t="s">
        <v>64</v>
      </c>
      <c r="C31" s="92">
        <f>SUM(C32:C36)</f>
        <v>1028567000</v>
      </c>
      <c r="D31" s="92">
        <f t="shared" ref="D31:M31" si="10">SUM(D32:D36)</f>
        <v>126000000</v>
      </c>
      <c r="E31" s="92">
        <f t="shared" si="10"/>
        <v>126000000</v>
      </c>
      <c r="F31" s="92">
        <f t="shared" si="10"/>
        <v>1028567000</v>
      </c>
      <c r="G31" s="92">
        <f t="shared" si="10"/>
        <v>0</v>
      </c>
      <c r="H31" s="92">
        <f t="shared" si="10"/>
        <v>1028567000</v>
      </c>
      <c r="I31" s="92">
        <f t="shared" si="10"/>
        <v>0</v>
      </c>
      <c r="J31" s="92">
        <f t="shared" si="10"/>
        <v>683662695</v>
      </c>
      <c r="K31" s="92">
        <f t="shared" si="10"/>
        <v>683662695</v>
      </c>
      <c r="L31" s="92">
        <f t="shared" si="10"/>
        <v>683662695</v>
      </c>
      <c r="M31" s="92">
        <f t="shared" si="10"/>
        <v>674573667</v>
      </c>
      <c r="N31" s="93">
        <f t="shared" si="1"/>
        <v>0.66467492637815528</v>
      </c>
      <c r="O31" s="94">
        <f t="shared" si="3"/>
        <v>0.66467492637815528</v>
      </c>
    </row>
    <row r="32" spans="1:15" x14ac:dyDescent="0.25">
      <c r="A32" s="88" t="s">
        <v>65</v>
      </c>
      <c r="B32" s="89" t="s">
        <v>66</v>
      </c>
      <c r="C32" s="90">
        <v>80000000</v>
      </c>
      <c r="D32" s="90">
        <v>89000000</v>
      </c>
      <c r="E32" s="90">
        <v>0</v>
      </c>
      <c r="F32" s="117">
        <v>169000000</v>
      </c>
      <c r="G32" s="90">
        <v>0</v>
      </c>
      <c r="H32" s="117">
        <v>169000000</v>
      </c>
      <c r="I32" s="90">
        <v>0</v>
      </c>
      <c r="J32" s="90">
        <v>137552408</v>
      </c>
      <c r="K32" s="90">
        <v>137552408</v>
      </c>
      <c r="L32" s="90">
        <v>137552408</v>
      </c>
      <c r="M32" s="90">
        <v>137552408</v>
      </c>
      <c r="N32" s="68">
        <f t="shared" si="1"/>
        <v>0.81391957396449699</v>
      </c>
      <c r="O32" s="85">
        <f t="shared" si="3"/>
        <v>0.81391957396449699</v>
      </c>
    </row>
    <row r="33" spans="1:15" x14ac:dyDescent="0.25">
      <c r="A33" s="88" t="s">
        <v>67</v>
      </c>
      <c r="B33" s="89" t="s">
        <v>68</v>
      </c>
      <c r="C33" s="90">
        <v>441909836</v>
      </c>
      <c r="D33" s="90">
        <v>0</v>
      </c>
      <c r="E33" s="90">
        <v>0</v>
      </c>
      <c r="F33" s="117">
        <v>441909836</v>
      </c>
      <c r="G33" s="90">
        <v>0</v>
      </c>
      <c r="H33" s="117">
        <v>441909836</v>
      </c>
      <c r="I33" s="90">
        <v>0</v>
      </c>
      <c r="J33" s="90">
        <v>267899627</v>
      </c>
      <c r="K33" s="90">
        <v>267899627</v>
      </c>
      <c r="L33" s="90">
        <v>267899627</v>
      </c>
      <c r="M33" s="90">
        <v>259483300</v>
      </c>
      <c r="N33" s="68">
        <f t="shared" si="1"/>
        <v>0.60623141911690781</v>
      </c>
      <c r="O33" s="85">
        <f t="shared" si="3"/>
        <v>0.60623141911690781</v>
      </c>
    </row>
    <row r="34" spans="1:15" x14ac:dyDescent="0.25">
      <c r="A34" s="88" t="s">
        <v>69</v>
      </c>
      <c r="B34" s="89" t="s">
        <v>70</v>
      </c>
      <c r="C34" s="90">
        <v>25000000</v>
      </c>
      <c r="D34" s="90">
        <v>37000000</v>
      </c>
      <c r="E34" s="90">
        <v>0</v>
      </c>
      <c r="F34" s="117">
        <v>62000000</v>
      </c>
      <c r="G34" s="90">
        <v>0</v>
      </c>
      <c r="H34" s="117">
        <v>62000000</v>
      </c>
      <c r="I34" s="90">
        <v>0</v>
      </c>
      <c r="J34" s="90">
        <v>32546457</v>
      </c>
      <c r="K34" s="90">
        <v>32546457</v>
      </c>
      <c r="L34" s="90">
        <v>32546457</v>
      </c>
      <c r="M34" s="90">
        <v>31873756</v>
      </c>
      <c r="N34" s="68">
        <f t="shared" si="1"/>
        <v>0.52494285483870973</v>
      </c>
      <c r="O34" s="85">
        <f t="shared" si="3"/>
        <v>0.52494285483870973</v>
      </c>
    </row>
    <row r="35" spans="1:15" x14ac:dyDescent="0.25">
      <c r="A35" s="88" t="s">
        <v>71</v>
      </c>
      <c r="B35" s="89" t="s">
        <v>72</v>
      </c>
      <c r="C35" s="90">
        <v>349198488</v>
      </c>
      <c r="D35" s="90">
        <v>0</v>
      </c>
      <c r="E35" s="90">
        <v>89000000</v>
      </c>
      <c r="F35" s="117">
        <v>260198488</v>
      </c>
      <c r="G35" s="90">
        <v>0</v>
      </c>
      <c r="H35" s="117">
        <v>260198488</v>
      </c>
      <c r="I35" s="90">
        <v>0</v>
      </c>
      <c r="J35" s="90">
        <v>181425565</v>
      </c>
      <c r="K35" s="90">
        <v>181425565</v>
      </c>
      <c r="L35" s="90">
        <v>181425565</v>
      </c>
      <c r="M35" s="90">
        <v>181425565</v>
      </c>
      <c r="N35" s="68">
        <f t="shared" si="1"/>
        <v>0.69725833687396366</v>
      </c>
      <c r="O35" s="85">
        <f t="shared" si="3"/>
        <v>0.69725833687396366</v>
      </c>
    </row>
    <row r="36" spans="1:15" x14ac:dyDescent="0.25">
      <c r="A36" s="88" t="s">
        <v>73</v>
      </c>
      <c r="B36" s="89" t="s">
        <v>74</v>
      </c>
      <c r="C36" s="90">
        <v>132458676</v>
      </c>
      <c r="D36" s="90">
        <v>0</v>
      </c>
      <c r="E36" s="90">
        <v>37000000</v>
      </c>
      <c r="F36" s="117">
        <v>95458676</v>
      </c>
      <c r="G36" s="90">
        <v>0</v>
      </c>
      <c r="H36" s="117">
        <v>95458676</v>
      </c>
      <c r="I36" s="90">
        <v>0</v>
      </c>
      <c r="J36" s="90">
        <v>64238638</v>
      </c>
      <c r="K36" s="90">
        <v>64238638</v>
      </c>
      <c r="L36" s="90">
        <v>64238638</v>
      </c>
      <c r="M36" s="90">
        <v>64238638</v>
      </c>
      <c r="N36" s="68">
        <f t="shared" si="1"/>
        <v>0.67294708759631239</v>
      </c>
      <c r="O36" s="85">
        <f t="shared" si="3"/>
        <v>0.67294708759631239</v>
      </c>
    </row>
    <row r="37" spans="1:15" ht="26.25" thickBot="1" x14ac:dyDescent="0.3">
      <c r="A37" s="96" t="s">
        <v>75</v>
      </c>
      <c r="B37" s="6" t="s">
        <v>76</v>
      </c>
      <c r="C37" s="97">
        <v>1234371000</v>
      </c>
      <c r="D37" s="98"/>
      <c r="E37" s="98"/>
      <c r="F37" s="90">
        <f t="shared" ref="F37" si="11">+C37+D37-E37</f>
        <v>1234371000</v>
      </c>
      <c r="G37" s="98">
        <v>1234371000</v>
      </c>
      <c r="H37" s="99">
        <v>0</v>
      </c>
      <c r="I37" s="90">
        <v>0</v>
      </c>
      <c r="J37" s="98">
        <v>0</v>
      </c>
      <c r="K37" s="98">
        <v>0</v>
      </c>
      <c r="L37" s="98">
        <v>0</v>
      </c>
      <c r="M37" s="98">
        <v>0</v>
      </c>
      <c r="N37" s="68">
        <f t="shared" si="1"/>
        <v>0</v>
      </c>
      <c r="O37" s="68">
        <f>+K37/G37</f>
        <v>0</v>
      </c>
    </row>
    <row r="38" spans="1:15" ht="16.5" thickTop="1" thickBot="1" x14ac:dyDescent="0.3">
      <c r="A38" s="118" t="s">
        <v>77</v>
      </c>
      <c r="B38" s="119"/>
      <c r="C38" s="100">
        <f t="shared" ref="C38:M38" si="12">+C39+C50</f>
        <v>16015709000</v>
      </c>
      <c r="D38" s="100">
        <f t="shared" si="12"/>
        <v>1614055609</v>
      </c>
      <c r="E38" s="100">
        <f t="shared" si="12"/>
        <v>1614055609</v>
      </c>
      <c r="F38" s="100">
        <f t="shared" si="12"/>
        <v>16015709000</v>
      </c>
      <c r="G38" s="100">
        <f t="shared" si="12"/>
        <v>0</v>
      </c>
      <c r="H38" s="100">
        <f t="shared" si="12"/>
        <v>15071075750.349998</v>
      </c>
      <c r="I38" s="100">
        <f t="shared" si="12"/>
        <v>944633249.6500001</v>
      </c>
      <c r="J38" s="100">
        <f t="shared" si="12"/>
        <v>13929769383.689999</v>
      </c>
      <c r="K38" s="100">
        <f t="shared" si="12"/>
        <v>6111394700.7300005</v>
      </c>
      <c r="L38" s="100">
        <f t="shared" si="12"/>
        <v>6111394700.7300005</v>
      </c>
      <c r="M38" s="100">
        <f t="shared" si="12"/>
        <v>6108926430.7300005</v>
      </c>
      <c r="N38" s="101">
        <f t="shared" si="1"/>
        <v>0.86975664853113899</v>
      </c>
      <c r="O38" s="102">
        <f t="shared" si="3"/>
        <v>0.38158752139727314</v>
      </c>
    </row>
    <row r="39" spans="1:15" ht="15.75" thickTop="1" x14ac:dyDescent="0.25">
      <c r="A39" s="83" t="s">
        <v>78</v>
      </c>
      <c r="B39" s="7" t="s">
        <v>79</v>
      </c>
      <c r="C39" s="103">
        <f>+C40</f>
        <v>649249000</v>
      </c>
      <c r="D39" s="103">
        <f t="shared" ref="D39:M39" si="13">+D40</f>
        <v>63565000</v>
      </c>
      <c r="E39" s="103">
        <f t="shared" si="13"/>
        <v>311754498</v>
      </c>
      <c r="F39" s="103">
        <f t="shared" si="13"/>
        <v>401059502</v>
      </c>
      <c r="G39" s="103">
        <f t="shared" si="13"/>
        <v>0</v>
      </c>
      <c r="H39" s="103">
        <f>+H40</f>
        <v>372165271</v>
      </c>
      <c r="I39" s="103">
        <f t="shared" si="13"/>
        <v>28894231</v>
      </c>
      <c r="J39" s="103">
        <f t="shared" si="13"/>
        <v>209165271</v>
      </c>
      <c r="K39" s="103">
        <f t="shared" si="13"/>
        <v>33065203.059999999</v>
      </c>
      <c r="L39" s="103">
        <f t="shared" si="13"/>
        <v>33065203.059999999</v>
      </c>
      <c r="M39" s="103">
        <f t="shared" si="13"/>
        <v>33065203.059999999</v>
      </c>
      <c r="N39" s="93">
        <f t="shared" si="1"/>
        <v>0.52153176762285014</v>
      </c>
      <c r="O39" s="94">
        <f t="shared" si="3"/>
        <v>8.2444632018717254E-2</v>
      </c>
    </row>
    <row r="40" spans="1:15" x14ac:dyDescent="0.25">
      <c r="A40" s="83" t="s">
        <v>80</v>
      </c>
      <c r="B40" s="7" t="s">
        <v>81</v>
      </c>
      <c r="C40" s="92">
        <f>SUM(C41:C49)</f>
        <v>649249000</v>
      </c>
      <c r="D40" s="92">
        <f>SUM(D41:D49)</f>
        <v>63565000</v>
      </c>
      <c r="E40" s="92">
        <f>SUM(E41:E49)</f>
        <v>311754498</v>
      </c>
      <c r="F40" s="92">
        <f>SUM(F41:F49)</f>
        <v>401059502</v>
      </c>
      <c r="G40" s="92">
        <f>SUM(G42:G49)</f>
        <v>0</v>
      </c>
      <c r="H40" s="92">
        <f t="shared" ref="H40:M40" si="14">SUM(H41:H49)</f>
        <v>372165271</v>
      </c>
      <c r="I40" s="92">
        <f t="shared" si="14"/>
        <v>28894231</v>
      </c>
      <c r="J40" s="92">
        <f t="shared" si="14"/>
        <v>209165271</v>
      </c>
      <c r="K40" s="92">
        <f t="shared" si="14"/>
        <v>33065203.059999999</v>
      </c>
      <c r="L40" s="92">
        <f t="shared" si="14"/>
        <v>33065203.059999999</v>
      </c>
      <c r="M40" s="92">
        <f t="shared" si="14"/>
        <v>33065203.059999999</v>
      </c>
      <c r="N40" s="93">
        <f t="shared" si="1"/>
        <v>0.52153176762285014</v>
      </c>
      <c r="O40" s="94">
        <f t="shared" si="3"/>
        <v>8.2444632018717254E-2</v>
      </c>
    </row>
    <row r="41" spans="1:15" x14ac:dyDescent="0.25">
      <c r="A41" s="88" t="s">
        <v>190</v>
      </c>
      <c r="B41" s="89" t="s">
        <v>182</v>
      </c>
      <c r="C41" s="90">
        <v>0</v>
      </c>
      <c r="D41" s="90">
        <v>63565000</v>
      </c>
      <c r="E41" s="90">
        <v>0</v>
      </c>
      <c r="F41" s="90">
        <v>63565000</v>
      </c>
      <c r="G41" s="90">
        <v>0</v>
      </c>
      <c r="H41" s="90">
        <v>39519900</v>
      </c>
      <c r="I41" s="90">
        <v>24045100</v>
      </c>
      <c r="J41" s="90">
        <v>9519900</v>
      </c>
      <c r="K41" s="90">
        <v>0</v>
      </c>
      <c r="L41" s="90">
        <v>0</v>
      </c>
      <c r="M41" s="90">
        <v>0</v>
      </c>
      <c r="N41" s="68"/>
      <c r="O41" s="85"/>
    </row>
    <row r="42" spans="1:15" x14ac:dyDescent="0.25">
      <c r="A42" s="88" t="s">
        <v>82</v>
      </c>
      <c r="B42" s="89" t="s">
        <v>83</v>
      </c>
      <c r="C42" s="90">
        <v>245000000</v>
      </c>
      <c r="D42" s="90">
        <v>0</v>
      </c>
      <c r="E42" s="90">
        <v>167294100</v>
      </c>
      <c r="F42" s="90">
        <v>77705900</v>
      </c>
      <c r="G42" s="90">
        <v>0</v>
      </c>
      <c r="H42" s="90">
        <v>77705900</v>
      </c>
      <c r="I42" s="90">
        <v>0</v>
      </c>
      <c r="J42" s="90">
        <v>77705900</v>
      </c>
      <c r="K42" s="90">
        <v>0</v>
      </c>
      <c r="L42" s="90">
        <v>0</v>
      </c>
      <c r="M42" s="90">
        <v>0</v>
      </c>
      <c r="N42" s="68">
        <f>+J42/F42</f>
        <v>1</v>
      </c>
      <c r="O42" s="85">
        <f t="shared" si="3"/>
        <v>0</v>
      </c>
    </row>
    <row r="43" spans="1:15" ht="38.25" x14ac:dyDescent="0.25">
      <c r="A43" s="88" t="s">
        <v>84</v>
      </c>
      <c r="B43" s="89" t="s">
        <v>85</v>
      </c>
      <c r="C43" s="90">
        <v>5459000</v>
      </c>
      <c r="D43" s="90">
        <v>0</v>
      </c>
      <c r="E43" s="90">
        <v>0</v>
      </c>
      <c r="F43" s="90">
        <v>5459000</v>
      </c>
      <c r="G43" s="90">
        <v>0</v>
      </c>
      <c r="H43" s="90">
        <v>800000</v>
      </c>
      <c r="I43" s="90">
        <v>4659000</v>
      </c>
      <c r="J43" s="90">
        <v>800000</v>
      </c>
      <c r="K43" s="90">
        <v>800000</v>
      </c>
      <c r="L43" s="90">
        <v>800000</v>
      </c>
      <c r="M43" s="90">
        <v>800000</v>
      </c>
      <c r="N43" s="68">
        <f>+J43/F43</f>
        <v>0.14654698662758747</v>
      </c>
      <c r="O43" s="85">
        <f t="shared" si="3"/>
        <v>0.14654698662758747</v>
      </c>
    </row>
    <row r="44" spans="1:15" x14ac:dyDescent="0.25">
      <c r="A44" s="88" t="s">
        <v>86</v>
      </c>
      <c r="B44" s="89" t="s">
        <v>87</v>
      </c>
      <c r="C44" s="90">
        <v>37000000</v>
      </c>
      <c r="D44" s="90">
        <v>0</v>
      </c>
      <c r="E44" s="90">
        <v>153398</v>
      </c>
      <c r="F44" s="90">
        <v>36846602</v>
      </c>
      <c r="G44" s="90">
        <v>0</v>
      </c>
      <c r="H44" s="90">
        <v>36846602</v>
      </c>
      <c r="I44" s="90">
        <v>0</v>
      </c>
      <c r="J44" s="90">
        <v>36846602</v>
      </c>
      <c r="K44" s="90">
        <v>11111000</v>
      </c>
      <c r="L44" s="90">
        <v>11111000</v>
      </c>
      <c r="M44" s="90">
        <v>11111000</v>
      </c>
      <c r="N44" s="68">
        <f>+J44/F44</f>
        <v>1</v>
      </c>
      <c r="O44" s="85">
        <f t="shared" si="3"/>
        <v>0.30154748055193803</v>
      </c>
    </row>
    <row r="45" spans="1:15" ht="25.5" x14ac:dyDescent="0.25">
      <c r="A45" s="88" t="s">
        <v>88</v>
      </c>
      <c r="B45" s="89" t="s">
        <v>89</v>
      </c>
      <c r="C45" s="90">
        <v>231000000</v>
      </c>
      <c r="D45" s="90">
        <v>0</v>
      </c>
      <c r="E45" s="90">
        <v>58142000</v>
      </c>
      <c r="F45" s="90">
        <v>172858000</v>
      </c>
      <c r="G45" s="90">
        <v>0</v>
      </c>
      <c r="H45" s="90">
        <v>172858000</v>
      </c>
      <c r="I45" s="90">
        <v>0</v>
      </c>
      <c r="J45" s="90">
        <v>39858000</v>
      </c>
      <c r="K45" s="90">
        <v>0</v>
      </c>
      <c r="L45" s="90">
        <v>0</v>
      </c>
      <c r="M45" s="90">
        <v>0</v>
      </c>
      <c r="N45" s="68">
        <f>+J45/F45</f>
        <v>0.23058232769093706</v>
      </c>
      <c r="O45" s="85">
        <f t="shared" si="3"/>
        <v>0</v>
      </c>
    </row>
    <row r="46" spans="1:15" ht="38.25" x14ac:dyDescent="0.25">
      <c r="A46" s="88" t="s">
        <v>90</v>
      </c>
      <c r="B46" s="89" t="s">
        <v>91</v>
      </c>
      <c r="C46" s="90">
        <v>44285000</v>
      </c>
      <c r="D46" s="90">
        <v>0</v>
      </c>
      <c r="E46" s="90">
        <v>0</v>
      </c>
      <c r="F46" s="90">
        <v>44285000</v>
      </c>
      <c r="G46" s="90">
        <v>0</v>
      </c>
      <c r="H46" s="90">
        <v>44284869</v>
      </c>
      <c r="I46" s="90">
        <v>131</v>
      </c>
      <c r="J46" s="90">
        <v>44284869</v>
      </c>
      <c r="K46" s="90">
        <v>21004203.059999999</v>
      </c>
      <c r="L46" s="90">
        <v>21004203.059999999</v>
      </c>
      <c r="M46" s="90">
        <v>21004203.059999999</v>
      </c>
      <c r="N46" s="68">
        <f>+J46/F46</f>
        <v>0.99999704188777239</v>
      </c>
      <c r="O46" s="85">
        <f t="shared" si="3"/>
        <v>0.47429610613074402</v>
      </c>
    </row>
    <row r="47" spans="1:15" ht="38.25" x14ac:dyDescent="0.25">
      <c r="A47" s="88" t="s">
        <v>92</v>
      </c>
      <c r="B47" s="89" t="s">
        <v>93</v>
      </c>
      <c r="C47" s="90">
        <v>6165000</v>
      </c>
      <c r="D47" s="90">
        <v>0</v>
      </c>
      <c r="E47" s="90">
        <v>6165000</v>
      </c>
      <c r="F47" s="90">
        <v>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0">
        <v>0</v>
      </c>
      <c r="N47" s="68"/>
      <c r="O47" s="85"/>
    </row>
    <row r="48" spans="1:15" x14ac:dyDescent="0.25">
      <c r="A48" s="88" t="s">
        <v>183</v>
      </c>
      <c r="B48" s="89" t="s">
        <v>182</v>
      </c>
      <c r="C48" s="90">
        <v>340000</v>
      </c>
      <c r="D48" s="90">
        <v>0</v>
      </c>
      <c r="E48" s="90">
        <v>0</v>
      </c>
      <c r="F48" s="90">
        <v>340000</v>
      </c>
      <c r="G48" s="90">
        <v>0</v>
      </c>
      <c r="H48" s="90">
        <v>150000</v>
      </c>
      <c r="I48" s="90">
        <v>190000</v>
      </c>
      <c r="J48" s="90">
        <v>150000</v>
      </c>
      <c r="K48" s="90">
        <v>150000</v>
      </c>
      <c r="L48" s="90">
        <v>150000</v>
      </c>
      <c r="M48" s="90">
        <v>150000</v>
      </c>
      <c r="N48" s="68">
        <f>+J48/F48</f>
        <v>0.44117647058823528</v>
      </c>
      <c r="O48" s="85">
        <f>+K48/F48</f>
        <v>0.44117647058823528</v>
      </c>
    </row>
    <row r="49" spans="1:15" ht="25.5" x14ac:dyDescent="0.25">
      <c r="A49" s="88" t="s">
        <v>94</v>
      </c>
      <c r="B49" s="89" t="s">
        <v>95</v>
      </c>
      <c r="C49" s="90">
        <v>80000000</v>
      </c>
      <c r="D49" s="90">
        <v>0</v>
      </c>
      <c r="E49" s="90">
        <v>80000000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90">
        <v>0</v>
      </c>
      <c r="N49" s="68"/>
      <c r="O49" s="85"/>
    </row>
    <row r="50" spans="1:15" x14ac:dyDescent="0.25">
      <c r="A50" s="104" t="s">
        <v>96</v>
      </c>
      <c r="B50" s="37" t="s">
        <v>97</v>
      </c>
      <c r="C50" s="92">
        <f>+C51</f>
        <v>15366460000</v>
      </c>
      <c r="D50" s="92">
        <f t="shared" ref="D50:M50" si="15">+D51</f>
        <v>1550490609</v>
      </c>
      <c r="E50" s="92">
        <f t="shared" si="15"/>
        <v>1302301111</v>
      </c>
      <c r="F50" s="92">
        <f t="shared" si="15"/>
        <v>15614649498</v>
      </c>
      <c r="G50" s="92">
        <f t="shared" si="15"/>
        <v>0</v>
      </c>
      <c r="H50" s="92">
        <f t="shared" si="15"/>
        <v>14698910479.349998</v>
      </c>
      <c r="I50" s="92">
        <f t="shared" si="15"/>
        <v>915739018.6500001</v>
      </c>
      <c r="J50" s="92">
        <f t="shared" si="15"/>
        <v>13720604112.689999</v>
      </c>
      <c r="K50" s="92">
        <f t="shared" si="15"/>
        <v>6078329497.6700001</v>
      </c>
      <c r="L50" s="92">
        <f t="shared" si="15"/>
        <v>6078329497.6700001</v>
      </c>
      <c r="M50" s="92">
        <f t="shared" si="15"/>
        <v>6075861227.6700001</v>
      </c>
      <c r="N50" s="93">
        <f t="shared" ref="N50:N91" si="16">+J50/F50</f>
        <v>0.87870074281509813</v>
      </c>
      <c r="O50" s="94">
        <f t="shared" si="3"/>
        <v>0.3892709534369338</v>
      </c>
    </row>
    <row r="51" spans="1:15" x14ac:dyDescent="0.25">
      <c r="A51" s="105" t="s">
        <v>98</v>
      </c>
      <c r="B51" s="9" t="s">
        <v>99</v>
      </c>
      <c r="C51" s="92">
        <f>SUM(C52:C68)</f>
        <v>15366460000</v>
      </c>
      <c r="D51" s="92">
        <f t="shared" ref="D51:M51" si="17">SUM(D52:D68)</f>
        <v>1550490609</v>
      </c>
      <c r="E51" s="92">
        <f t="shared" si="17"/>
        <v>1302301111</v>
      </c>
      <c r="F51" s="92">
        <f t="shared" si="17"/>
        <v>15614649498</v>
      </c>
      <c r="G51" s="92">
        <f t="shared" si="17"/>
        <v>0</v>
      </c>
      <c r="H51" s="92">
        <f t="shared" si="17"/>
        <v>14698910479.349998</v>
      </c>
      <c r="I51" s="92">
        <f t="shared" si="17"/>
        <v>915739018.6500001</v>
      </c>
      <c r="J51" s="92">
        <f t="shared" si="17"/>
        <v>13720604112.689999</v>
      </c>
      <c r="K51" s="92">
        <f t="shared" si="17"/>
        <v>6078329497.6700001</v>
      </c>
      <c r="L51" s="92">
        <f t="shared" si="17"/>
        <v>6078329497.6700001</v>
      </c>
      <c r="M51" s="92">
        <f t="shared" si="17"/>
        <v>6075861227.6700001</v>
      </c>
      <c r="N51" s="93">
        <f t="shared" si="16"/>
        <v>0.87870074281509813</v>
      </c>
      <c r="O51" s="94">
        <f t="shared" si="3"/>
        <v>0.3892709534369338</v>
      </c>
    </row>
    <row r="52" spans="1:15" ht="25.5" x14ac:dyDescent="0.25">
      <c r="A52" s="88" t="s">
        <v>100</v>
      </c>
      <c r="B52" s="89" t="s">
        <v>101</v>
      </c>
      <c r="C52" s="90">
        <v>10300000</v>
      </c>
      <c r="D52" s="90">
        <v>0</v>
      </c>
      <c r="E52" s="90">
        <v>0</v>
      </c>
      <c r="F52" s="90">
        <v>10300000</v>
      </c>
      <c r="G52" s="90">
        <v>0</v>
      </c>
      <c r="H52" s="90">
        <v>10300000</v>
      </c>
      <c r="I52" s="90">
        <v>0</v>
      </c>
      <c r="J52" s="90">
        <v>7631792</v>
      </c>
      <c r="K52" s="90">
        <v>7631792</v>
      </c>
      <c r="L52" s="90">
        <v>7631792</v>
      </c>
      <c r="M52" s="90">
        <v>7631792</v>
      </c>
      <c r="N52" s="68">
        <f t="shared" si="16"/>
        <v>0.74095067961165051</v>
      </c>
      <c r="O52" s="85">
        <f t="shared" si="3"/>
        <v>0.74095067961165051</v>
      </c>
    </row>
    <row r="53" spans="1:15" x14ac:dyDescent="0.25">
      <c r="A53" s="88" t="s">
        <v>102</v>
      </c>
      <c r="B53" s="89" t="s">
        <v>103</v>
      </c>
      <c r="C53" s="90">
        <v>1732504000</v>
      </c>
      <c r="D53" s="90">
        <v>0</v>
      </c>
      <c r="E53" s="90">
        <v>0</v>
      </c>
      <c r="F53" s="90">
        <v>1732504000</v>
      </c>
      <c r="G53" s="90">
        <v>0</v>
      </c>
      <c r="H53" s="90">
        <v>1732503192</v>
      </c>
      <c r="I53" s="90">
        <v>808</v>
      </c>
      <c r="J53" s="90">
        <v>1732503192</v>
      </c>
      <c r="K53" s="90">
        <v>742954593</v>
      </c>
      <c r="L53" s="90">
        <v>742954593</v>
      </c>
      <c r="M53" s="90">
        <v>742954593</v>
      </c>
      <c r="N53" s="68">
        <f t="shared" si="16"/>
        <v>0.99999953362301042</v>
      </c>
      <c r="O53" s="85">
        <f t="shared" si="3"/>
        <v>0.42883282982319232</v>
      </c>
    </row>
    <row r="54" spans="1:15" x14ac:dyDescent="0.25">
      <c r="A54" s="88" t="s">
        <v>104</v>
      </c>
      <c r="B54" s="89" t="s">
        <v>105</v>
      </c>
      <c r="C54" s="90">
        <v>17047000</v>
      </c>
      <c r="D54" s="90">
        <v>0</v>
      </c>
      <c r="E54" s="90">
        <v>0</v>
      </c>
      <c r="F54" s="90">
        <v>17047000</v>
      </c>
      <c r="G54" s="90">
        <v>0</v>
      </c>
      <c r="H54" s="90">
        <v>17046540</v>
      </c>
      <c r="I54" s="90">
        <v>460</v>
      </c>
      <c r="J54" s="90">
        <v>17046540</v>
      </c>
      <c r="K54" s="90">
        <v>12619870</v>
      </c>
      <c r="L54" s="90">
        <v>12619870</v>
      </c>
      <c r="M54" s="90">
        <v>12619870</v>
      </c>
      <c r="N54" s="68">
        <f t="shared" si="16"/>
        <v>0.99997301577990261</v>
      </c>
      <c r="O54" s="85">
        <f t="shared" si="3"/>
        <v>0.74029858626151224</v>
      </c>
    </row>
    <row r="55" spans="1:15" ht="38.25" x14ac:dyDescent="0.25">
      <c r="A55" s="88" t="s">
        <v>106</v>
      </c>
      <c r="B55" s="89" t="s">
        <v>107</v>
      </c>
      <c r="C55" s="90">
        <v>120304000</v>
      </c>
      <c r="D55" s="90">
        <v>0</v>
      </c>
      <c r="E55" s="90">
        <v>0</v>
      </c>
      <c r="F55" s="90">
        <v>120304000</v>
      </c>
      <c r="G55" s="90">
        <v>0</v>
      </c>
      <c r="H55" s="90">
        <v>120304000</v>
      </c>
      <c r="I55" s="90">
        <v>0</v>
      </c>
      <c r="J55" s="90">
        <v>60309550</v>
      </c>
      <c r="K55" s="90">
        <v>60309550</v>
      </c>
      <c r="L55" s="90">
        <v>60309550</v>
      </c>
      <c r="M55" s="90">
        <v>60309550</v>
      </c>
      <c r="N55" s="68">
        <f t="shared" si="16"/>
        <v>0.50130959901582661</v>
      </c>
      <c r="O55" s="85">
        <f t="shared" si="3"/>
        <v>0.50130959901582661</v>
      </c>
    </row>
    <row r="56" spans="1:15" ht="25.5" x14ac:dyDescent="0.25">
      <c r="A56" s="88" t="s">
        <v>108</v>
      </c>
      <c r="B56" s="89" t="s">
        <v>109</v>
      </c>
      <c r="C56" s="90">
        <v>6180000</v>
      </c>
      <c r="D56" s="90">
        <v>0</v>
      </c>
      <c r="E56" s="90">
        <v>0</v>
      </c>
      <c r="F56" s="90">
        <v>6180000</v>
      </c>
      <c r="G56" s="90">
        <v>0</v>
      </c>
      <c r="H56" s="90">
        <v>6180000</v>
      </c>
      <c r="I56" s="90">
        <v>0</v>
      </c>
      <c r="J56" s="90">
        <v>0</v>
      </c>
      <c r="K56" s="90">
        <v>0</v>
      </c>
      <c r="L56" s="90">
        <v>0</v>
      </c>
      <c r="M56" s="90">
        <v>0</v>
      </c>
      <c r="N56" s="68">
        <f t="shared" si="16"/>
        <v>0</v>
      </c>
      <c r="O56" s="85">
        <f t="shared" si="3"/>
        <v>0</v>
      </c>
    </row>
    <row r="57" spans="1:15" x14ac:dyDescent="0.25">
      <c r="A57" s="88" t="s">
        <v>110</v>
      </c>
      <c r="B57" s="89" t="s">
        <v>111</v>
      </c>
      <c r="C57" s="90">
        <v>4569812000</v>
      </c>
      <c r="D57" s="90">
        <v>0</v>
      </c>
      <c r="E57" s="90">
        <v>0</v>
      </c>
      <c r="F57" s="90">
        <v>4569812000</v>
      </c>
      <c r="G57" s="90">
        <v>0</v>
      </c>
      <c r="H57" s="90">
        <v>4569811670</v>
      </c>
      <c r="I57" s="90">
        <v>330</v>
      </c>
      <c r="J57" s="90">
        <v>4569811670</v>
      </c>
      <c r="K57" s="90">
        <v>2662928263.96</v>
      </c>
      <c r="L57" s="90">
        <v>2662928263.96</v>
      </c>
      <c r="M57" s="90">
        <v>2662928263.96</v>
      </c>
      <c r="N57" s="68">
        <f t="shared" si="16"/>
        <v>0.99999992778696367</v>
      </c>
      <c r="O57" s="85">
        <f t="shared" si="3"/>
        <v>0.58272162267506844</v>
      </c>
    </row>
    <row r="58" spans="1:15" x14ac:dyDescent="0.25">
      <c r="A58" s="88" t="s">
        <v>112</v>
      </c>
      <c r="B58" s="89" t="s">
        <v>113</v>
      </c>
      <c r="C58" s="90">
        <v>2279550000</v>
      </c>
      <c r="D58" s="90">
        <v>331610657</v>
      </c>
      <c r="E58" s="90">
        <v>0</v>
      </c>
      <c r="F58" s="90">
        <v>2611160657</v>
      </c>
      <c r="G58" s="90">
        <v>0</v>
      </c>
      <c r="H58" s="90">
        <v>2340026097</v>
      </c>
      <c r="I58" s="90">
        <v>271134560</v>
      </c>
      <c r="J58" s="90">
        <v>2340026097</v>
      </c>
      <c r="K58" s="90">
        <v>814802098</v>
      </c>
      <c r="L58" s="90">
        <v>814802098</v>
      </c>
      <c r="M58" s="90">
        <v>814802098</v>
      </c>
      <c r="N58" s="68">
        <f t="shared" si="16"/>
        <v>0.89616320264586458</v>
      </c>
      <c r="O58" s="85">
        <f t="shared" si="3"/>
        <v>0.31204594624067972</v>
      </c>
    </row>
    <row r="59" spans="1:15" ht="51" x14ac:dyDescent="0.25">
      <c r="A59" s="88" t="s">
        <v>114</v>
      </c>
      <c r="B59" s="89" t="s">
        <v>115</v>
      </c>
      <c r="C59" s="90">
        <v>1748400000</v>
      </c>
      <c r="D59" s="90">
        <v>587019895</v>
      </c>
      <c r="E59" s="90">
        <v>387000000</v>
      </c>
      <c r="F59" s="90">
        <v>1948419895</v>
      </c>
      <c r="G59" s="90">
        <v>0</v>
      </c>
      <c r="H59" s="90">
        <v>1789579632</v>
      </c>
      <c r="I59" s="90">
        <v>158840263</v>
      </c>
      <c r="J59" s="90">
        <v>1474482332</v>
      </c>
      <c r="K59" s="90">
        <v>564815031.63</v>
      </c>
      <c r="L59" s="90">
        <v>564815031.63</v>
      </c>
      <c r="M59" s="90">
        <v>564815031.63</v>
      </c>
      <c r="N59" s="68">
        <f t="shared" si="16"/>
        <v>0.75675799440551283</v>
      </c>
      <c r="O59" s="85">
        <f t="shared" si="3"/>
        <v>0.28988362984766175</v>
      </c>
    </row>
    <row r="60" spans="1:15" ht="38.25" x14ac:dyDescent="0.25">
      <c r="A60" s="88" t="s">
        <v>116</v>
      </c>
      <c r="B60" s="89" t="s">
        <v>117</v>
      </c>
      <c r="C60" s="90">
        <v>361182000</v>
      </c>
      <c r="D60" s="90">
        <v>207000000</v>
      </c>
      <c r="E60" s="90">
        <v>91538063</v>
      </c>
      <c r="F60" s="90">
        <v>476643937</v>
      </c>
      <c r="G60" s="90">
        <v>0</v>
      </c>
      <c r="H60" s="90">
        <v>367926025.55000001</v>
      </c>
      <c r="I60" s="90">
        <v>108717911.45</v>
      </c>
      <c r="J60" s="90">
        <v>345091447.88999999</v>
      </c>
      <c r="K60" s="90">
        <v>58627035.920000002</v>
      </c>
      <c r="L60" s="90">
        <v>58627035.920000002</v>
      </c>
      <c r="M60" s="90">
        <v>58627035.920000002</v>
      </c>
      <c r="N60" s="68">
        <f t="shared" si="16"/>
        <v>0.7240025962818446</v>
      </c>
      <c r="O60" s="85">
        <f t="shared" si="3"/>
        <v>0.12299964684120172</v>
      </c>
    </row>
    <row r="61" spans="1:15" x14ac:dyDescent="0.25">
      <c r="A61" s="88" t="s">
        <v>118</v>
      </c>
      <c r="B61" s="89" t="s">
        <v>119</v>
      </c>
      <c r="C61" s="90">
        <v>1085206000</v>
      </c>
      <c r="D61" s="90">
        <v>72404000</v>
      </c>
      <c r="E61" s="90">
        <v>416007094</v>
      </c>
      <c r="F61" s="90">
        <v>741602906</v>
      </c>
      <c r="G61" s="90">
        <v>0</v>
      </c>
      <c r="H61" s="90">
        <v>618347103.79999995</v>
      </c>
      <c r="I61" s="90">
        <v>123255802.2</v>
      </c>
      <c r="J61" s="90">
        <v>614347103.79999995</v>
      </c>
      <c r="K61" s="90">
        <v>310083920.08999997</v>
      </c>
      <c r="L61" s="90">
        <v>310083920.08999997</v>
      </c>
      <c r="M61" s="90">
        <v>310083920.08999997</v>
      </c>
      <c r="N61" s="68">
        <f t="shared" si="16"/>
        <v>0.82840439112303044</v>
      </c>
      <c r="O61" s="85">
        <f t="shared" si="3"/>
        <v>0.41812662488407237</v>
      </c>
    </row>
    <row r="62" spans="1:15" ht="38.25" x14ac:dyDescent="0.25">
      <c r="A62" s="88" t="s">
        <v>120</v>
      </c>
      <c r="B62" s="89" t="s">
        <v>121</v>
      </c>
      <c r="C62" s="90">
        <v>388900000</v>
      </c>
      <c r="D62" s="90">
        <v>260000000</v>
      </c>
      <c r="E62" s="90">
        <v>272788513</v>
      </c>
      <c r="F62" s="90">
        <v>376111487</v>
      </c>
      <c r="G62" s="90">
        <v>0</v>
      </c>
      <c r="H62" s="90">
        <v>343111487</v>
      </c>
      <c r="I62" s="90">
        <v>33000000</v>
      </c>
      <c r="J62" s="90">
        <v>52111487</v>
      </c>
      <c r="K62" s="90">
        <v>17287855.07</v>
      </c>
      <c r="L62" s="90">
        <v>17287855.07</v>
      </c>
      <c r="M62" s="90">
        <v>17287855.07</v>
      </c>
      <c r="N62" s="68">
        <f t="shared" si="16"/>
        <v>0.13855329816076584</v>
      </c>
      <c r="O62" s="85">
        <f t="shared" si="3"/>
        <v>4.5964709049154888E-2</v>
      </c>
    </row>
    <row r="63" spans="1:15" ht="51" x14ac:dyDescent="0.25">
      <c r="A63" s="88" t="s">
        <v>122</v>
      </c>
      <c r="B63" s="89" t="s">
        <v>123</v>
      </c>
      <c r="C63" s="90">
        <v>40000000</v>
      </c>
      <c r="D63" s="90">
        <v>0</v>
      </c>
      <c r="E63" s="90">
        <v>15000000</v>
      </c>
      <c r="F63" s="90">
        <v>25000000</v>
      </c>
      <c r="G63" s="90">
        <v>0</v>
      </c>
      <c r="H63" s="90">
        <v>25000000</v>
      </c>
      <c r="I63" s="90">
        <v>0</v>
      </c>
      <c r="J63" s="90">
        <v>25000000</v>
      </c>
      <c r="K63" s="90">
        <v>21265600</v>
      </c>
      <c r="L63" s="90">
        <v>21265600</v>
      </c>
      <c r="M63" s="90">
        <v>21265600</v>
      </c>
      <c r="N63" s="68">
        <f t="shared" si="16"/>
        <v>1</v>
      </c>
      <c r="O63" s="85">
        <f t="shared" si="3"/>
        <v>0.85062400000000005</v>
      </c>
    </row>
    <row r="64" spans="1:15" x14ac:dyDescent="0.25">
      <c r="A64" s="88" t="s">
        <v>174</v>
      </c>
      <c r="B64" s="89" t="s">
        <v>175</v>
      </c>
      <c r="C64" s="90">
        <v>500000000</v>
      </c>
      <c r="D64" s="90">
        <v>0</v>
      </c>
      <c r="E64" s="90">
        <v>19967441</v>
      </c>
      <c r="F64" s="90">
        <v>480032559</v>
      </c>
      <c r="G64" s="90">
        <v>0</v>
      </c>
      <c r="H64" s="90">
        <v>480032559</v>
      </c>
      <c r="I64" s="90">
        <v>0</v>
      </c>
      <c r="J64" s="90">
        <v>480032559</v>
      </c>
      <c r="K64" s="90">
        <v>0</v>
      </c>
      <c r="L64" s="90">
        <v>0</v>
      </c>
      <c r="M64" s="90">
        <v>0</v>
      </c>
      <c r="N64" s="68">
        <f t="shared" si="16"/>
        <v>1</v>
      </c>
      <c r="O64" s="85">
        <f t="shared" si="3"/>
        <v>0</v>
      </c>
    </row>
    <row r="65" spans="1:15" ht="25.5" x14ac:dyDescent="0.25">
      <c r="A65" s="88" t="s">
        <v>124</v>
      </c>
      <c r="B65" s="89" t="s">
        <v>125</v>
      </c>
      <c r="C65" s="90">
        <v>90000000</v>
      </c>
      <c r="D65" s="90">
        <v>10000000</v>
      </c>
      <c r="E65" s="90">
        <v>100000000</v>
      </c>
      <c r="F65" s="90"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90">
        <v>0</v>
      </c>
      <c r="N65" s="68"/>
      <c r="O65" s="85"/>
    </row>
    <row r="66" spans="1:15" ht="51" x14ac:dyDescent="0.25">
      <c r="A66" s="88" t="s">
        <v>126</v>
      </c>
      <c r="B66" s="89" t="s">
        <v>127</v>
      </c>
      <c r="C66" s="90">
        <v>2575000</v>
      </c>
      <c r="D66" s="90">
        <v>0</v>
      </c>
      <c r="E66" s="90">
        <v>0</v>
      </c>
      <c r="F66" s="90">
        <v>2575000</v>
      </c>
      <c r="G66" s="90">
        <v>0</v>
      </c>
      <c r="H66" s="90">
        <v>2575000</v>
      </c>
      <c r="I66" s="90">
        <v>0</v>
      </c>
      <c r="J66" s="90">
        <v>210710</v>
      </c>
      <c r="K66" s="90">
        <v>179570</v>
      </c>
      <c r="L66" s="90">
        <v>179570</v>
      </c>
      <c r="M66" s="90">
        <v>179570</v>
      </c>
      <c r="N66" s="68">
        <f t="shared" si="16"/>
        <v>8.1829126213592229E-2</v>
      </c>
      <c r="O66" s="85">
        <f t="shared" si="3"/>
        <v>6.9735922330097094E-2</v>
      </c>
    </row>
    <row r="67" spans="1:15" ht="25.5" x14ac:dyDescent="0.25">
      <c r="A67" s="88" t="s">
        <v>128</v>
      </c>
      <c r="B67" s="89" t="s">
        <v>129</v>
      </c>
      <c r="C67" s="90">
        <v>1714500000</v>
      </c>
      <c r="D67" s="90">
        <v>82456057</v>
      </c>
      <c r="E67" s="90">
        <v>0</v>
      </c>
      <c r="F67" s="90">
        <v>1796956057</v>
      </c>
      <c r="G67" s="90">
        <v>0</v>
      </c>
      <c r="H67" s="90">
        <v>1776167173</v>
      </c>
      <c r="I67" s="90">
        <v>20788884</v>
      </c>
      <c r="J67" s="90">
        <v>1776167173</v>
      </c>
      <c r="K67" s="90">
        <v>579111859</v>
      </c>
      <c r="L67" s="90">
        <v>579111859</v>
      </c>
      <c r="M67" s="90">
        <v>579111859</v>
      </c>
      <c r="N67" s="68">
        <f t="shared" si="16"/>
        <v>0.98843105599660197</v>
      </c>
      <c r="O67" s="85">
        <f t="shared" si="3"/>
        <v>0.32227380115617371</v>
      </c>
    </row>
    <row r="68" spans="1:15" ht="26.25" thickBot="1" x14ac:dyDescent="0.3">
      <c r="A68" s="106" t="s">
        <v>130</v>
      </c>
      <c r="B68" s="107" t="s">
        <v>131</v>
      </c>
      <c r="C68" s="98">
        <v>700000000</v>
      </c>
      <c r="D68" s="90">
        <v>0</v>
      </c>
      <c r="E68" s="90">
        <v>0</v>
      </c>
      <c r="F68" s="90">
        <v>700000000</v>
      </c>
      <c r="G68" s="98">
        <v>0</v>
      </c>
      <c r="H68" s="98">
        <v>500000000</v>
      </c>
      <c r="I68" s="90">
        <v>200000000</v>
      </c>
      <c r="J68" s="98">
        <v>225832459</v>
      </c>
      <c r="K68" s="98">
        <v>225712459</v>
      </c>
      <c r="L68" s="98">
        <v>225712459</v>
      </c>
      <c r="M68" s="98">
        <v>223244189</v>
      </c>
      <c r="N68" s="68">
        <f t="shared" si="16"/>
        <v>0.32261779857142858</v>
      </c>
      <c r="O68" s="85">
        <f t="shared" si="3"/>
        <v>0.32244636999999998</v>
      </c>
    </row>
    <row r="69" spans="1:15" ht="16.5" thickTop="1" thickBot="1" x14ac:dyDescent="0.3">
      <c r="A69" s="118" t="s">
        <v>132</v>
      </c>
      <c r="B69" s="119"/>
      <c r="C69" s="100">
        <f>SUM(C70:C73)</f>
        <v>10646535000</v>
      </c>
      <c r="D69" s="100">
        <f t="shared" ref="D69:M69" si="18">SUM(D70:D73)</f>
        <v>0</v>
      </c>
      <c r="E69" s="100">
        <f t="shared" si="18"/>
        <v>0</v>
      </c>
      <c r="F69" s="100">
        <f t="shared" si="18"/>
        <v>10646535000</v>
      </c>
      <c r="G69" s="100">
        <f t="shared" si="18"/>
        <v>10000000000</v>
      </c>
      <c r="H69" s="100">
        <f t="shared" si="18"/>
        <v>133087000</v>
      </c>
      <c r="I69" s="100">
        <f t="shared" si="18"/>
        <v>513448000</v>
      </c>
      <c r="J69" s="100">
        <f t="shared" si="18"/>
        <v>40340503</v>
      </c>
      <c r="K69" s="100">
        <f t="shared" si="18"/>
        <v>28675869</v>
      </c>
      <c r="L69" s="100">
        <f t="shared" si="18"/>
        <v>28675869</v>
      </c>
      <c r="M69" s="100">
        <f t="shared" si="18"/>
        <v>28675869</v>
      </c>
      <c r="N69" s="101">
        <f t="shared" si="16"/>
        <v>3.7890734403258899E-3</v>
      </c>
      <c r="O69" s="102">
        <f t="shared" si="3"/>
        <v>2.6934461775591778E-3</v>
      </c>
    </row>
    <row r="70" spans="1:15" ht="26.25" thickTop="1" x14ac:dyDescent="0.25">
      <c r="A70" s="108" t="s">
        <v>133</v>
      </c>
      <c r="B70" s="11" t="s">
        <v>134</v>
      </c>
      <c r="C70" s="109">
        <v>10000000000</v>
      </c>
      <c r="D70" s="103">
        <v>0</v>
      </c>
      <c r="E70" s="90">
        <v>0</v>
      </c>
      <c r="F70" s="90">
        <f>+C70+D70-E70</f>
        <v>10000000000</v>
      </c>
      <c r="G70" s="103">
        <v>10000000000</v>
      </c>
      <c r="H70" s="110">
        <v>0</v>
      </c>
      <c r="I70" s="90">
        <v>0</v>
      </c>
      <c r="J70" s="103"/>
      <c r="K70" s="103"/>
      <c r="L70" s="103"/>
      <c r="M70" s="103"/>
      <c r="N70" s="93">
        <f t="shared" si="16"/>
        <v>0</v>
      </c>
      <c r="O70" s="94">
        <f t="shared" si="3"/>
        <v>0</v>
      </c>
    </row>
    <row r="71" spans="1:15" x14ac:dyDescent="0.25">
      <c r="A71" s="88" t="s">
        <v>135</v>
      </c>
      <c r="B71" s="89" t="s">
        <v>136</v>
      </c>
      <c r="C71" s="90">
        <v>113087000</v>
      </c>
      <c r="D71" s="90">
        <v>0</v>
      </c>
      <c r="E71" s="90">
        <v>0</v>
      </c>
      <c r="F71" s="90">
        <v>113087000</v>
      </c>
      <c r="G71" s="90">
        <v>0</v>
      </c>
      <c r="H71" s="90">
        <v>113087000</v>
      </c>
      <c r="I71" s="90">
        <v>0</v>
      </c>
      <c r="J71" s="90">
        <v>40017285</v>
      </c>
      <c r="K71" s="90">
        <v>28352651</v>
      </c>
      <c r="L71" s="90">
        <v>28352651</v>
      </c>
      <c r="M71" s="90">
        <v>28352651</v>
      </c>
      <c r="N71" s="68">
        <f t="shared" si="16"/>
        <v>0.35386282242874956</v>
      </c>
      <c r="O71" s="85">
        <f t="shared" si="3"/>
        <v>0.25071538726820941</v>
      </c>
    </row>
    <row r="72" spans="1:15" ht="25.5" x14ac:dyDescent="0.25">
      <c r="A72" s="88" t="s">
        <v>137</v>
      </c>
      <c r="B72" s="89" t="s">
        <v>138</v>
      </c>
      <c r="C72" s="90">
        <v>20000000</v>
      </c>
      <c r="D72" s="90">
        <v>0</v>
      </c>
      <c r="E72" s="90">
        <v>0</v>
      </c>
      <c r="F72" s="90">
        <v>20000000</v>
      </c>
      <c r="G72" s="90">
        <v>0</v>
      </c>
      <c r="H72" s="90">
        <v>20000000</v>
      </c>
      <c r="I72" s="90">
        <v>0</v>
      </c>
      <c r="J72" s="90">
        <v>323218</v>
      </c>
      <c r="K72" s="90">
        <v>323218</v>
      </c>
      <c r="L72" s="90">
        <v>323218</v>
      </c>
      <c r="M72" s="90">
        <v>323218</v>
      </c>
      <c r="N72" s="68">
        <f t="shared" si="16"/>
        <v>1.6160899999999999E-2</v>
      </c>
      <c r="O72" s="85">
        <f t="shared" si="3"/>
        <v>1.6160899999999999E-2</v>
      </c>
    </row>
    <row r="73" spans="1:15" ht="15.75" thickBot="1" x14ac:dyDescent="0.3">
      <c r="A73" s="106" t="s">
        <v>139</v>
      </c>
      <c r="B73" s="107" t="s">
        <v>140</v>
      </c>
      <c r="C73" s="98">
        <v>513448000</v>
      </c>
      <c r="D73" s="90">
        <v>0</v>
      </c>
      <c r="E73" s="90">
        <v>0</v>
      </c>
      <c r="F73" s="90">
        <f>+C73+D73-E73</f>
        <v>513448000</v>
      </c>
      <c r="G73" s="98">
        <v>0</v>
      </c>
      <c r="H73" s="98">
        <v>0</v>
      </c>
      <c r="I73" s="90">
        <f>+F73-H73</f>
        <v>513448000</v>
      </c>
      <c r="J73" s="98">
        <v>0</v>
      </c>
      <c r="K73" s="98">
        <v>0</v>
      </c>
      <c r="L73" s="98">
        <v>0</v>
      </c>
      <c r="M73" s="98">
        <v>0</v>
      </c>
      <c r="N73" s="68">
        <f t="shared" si="16"/>
        <v>0</v>
      </c>
      <c r="O73" s="85">
        <f t="shared" si="3"/>
        <v>0</v>
      </c>
    </row>
    <row r="74" spans="1:15" ht="16.5" thickTop="1" thickBot="1" x14ac:dyDescent="0.3">
      <c r="A74" s="118" t="s">
        <v>141</v>
      </c>
      <c r="B74" s="119"/>
      <c r="C74" s="100">
        <f t="shared" ref="C74:M74" si="19">SUM(C75:C76)</f>
        <v>202394000</v>
      </c>
      <c r="D74" s="100">
        <f t="shared" si="19"/>
        <v>0</v>
      </c>
      <c r="E74" s="100">
        <f t="shared" si="19"/>
        <v>0</v>
      </c>
      <c r="F74" s="100">
        <f t="shared" si="19"/>
        <v>202394000</v>
      </c>
      <c r="G74" s="100">
        <f t="shared" si="19"/>
        <v>0</v>
      </c>
      <c r="H74" s="100">
        <f t="shared" si="19"/>
        <v>570000</v>
      </c>
      <c r="I74" s="100">
        <f t="shared" si="19"/>
        <v>201824000</v>
      </c>
      <c r="J74" s="100">
        <f t="shared" si="19"/>
        <v>570000</v>
      </c>
      <c r="K74" s="100">
        <f t="shared" si="19"/>
        <v>570000</v>
      </c>
      <c r="L74" s="100">
        <f t="shared" si="19"/>
        <v>570000</v>
      </c>
      <c r="M74" s="100">
        <f t="shared" si="19"/>
        <v>570000</v>
      </c>
      <c r="N74" s="101">
        <f t="shared" si="16"/>
        <v>2.8162890204255068E-3</v>
      </c>
      <c r="O74" s="102">
        <f t="shared" ref="O74:O91" si="20">+K74/F74</f>
        <v>2.8162890204255068E-3</v>
      </c>
    </row>
    <row r="75" spans="1:15" ht="15.75" thickTop="1" x14ac:dyDescent="0.25">
      <c r="A75" s="88" t="s">
        <v>142</v>
      </c>
      <c r="B75" s="89" t="s">
        <v>143</v>
      </c>
      <c r="C75" s="90">
        <v>23696000</v>
      </c>
      <c r="D75" s="90">
        <v>0</v>
      </c>
      <c r="E75" s="90">
        <v>0</v>
      </c>
      <c r="F75" s="90">
        <f>+C75+D75-E75</f>
        <v>23696000</v>
      </c>
      <c r="G75" s="90">
        <v>0</v>
      </c>
      <c r="H75" s="90">
        <v>570000</v>
      </c>
      <c r="I75" s="90">
        <v>23126000</v>
      </c>
      <c r="J75" s="90">
        <v>570000</v>
      </c>
      <c r="K75" s="90">
        <v>570000</v>
      </c>
      <c r="L75" s="90">
        <v>570000</v>
      </c>
      <c r="M75" s="90">
        <v>570000</v>
      </c>
      <c r="N75" s="68">
        <f t="shared" si="16"/>
        <v>2.4054692775151924E-2</v>
      </c>
      <c r="O75" s="85">
        <f t="shared" si="20"/>
        <v>2.4054692775151924E-2</v>
      </c>
    </row>
    <row r="76" spans="1:15" ht="15.75" thickBot="1" x14ac:dyDescent="0.3">
      <c r="A76" s="96" t="s">
        <v>144</v>
      </c>
      <c r="B76" s="6" t="s">
        <v>145</v>
      </c>
      <c r="C76" s="97">
        <v>178698000</v>
      </c>
      <c r="D76" s="90">
        <v>0</v>
      </c>
      <c r="E76" s="90">
        <v>0</v>
      </c>
      <c r="F76" s="90">
        <f>+C76+D76-E76</f>
        <v>178698000</v>
      </c>
      <c r="G76" s="111">
        <v>0</v>
      </c>
      <c r="H76" s="111">
        <v>0</v>
      </c>
      <c r="I76" s="90">
        <f>+F76-H76</f>
        <v>178698000</v>
      </c>
      <c r="J76" s="90">
        <v>0</v>
      </c>
      <c r="K76" s="90">
        <v>0</v>
      </c>
      <c r="L76" s="90">
        <v>0</v>
      </c>
      <c r="M76" s="90">
        <v>0</v>
      </c>
      <c r="N76" s="93">
        <f t="shared" si="16"/>
        <v>0</v>
      </c>
      <c r="O76" s="94">
        <f t="shared" si="20"/>
        <v>0</v>
      </c>
    </row>
    <row r="77" spans="1:15" ht="16.5" thickTop="1" thickBot="1" x14ac:dyDescent="0.3">
      <c r="A77" s="118" t="s">
        <v>146</v>
      </c>
      <c r="B77" s="119"/>
      <c r="C77" s="100">
        <f t="shared" ref="C77:M77" si="21">SUM(C78:C90)</f>
        <v>24000000000</v>
      </c>
      <c r="D77" s="100">
        <f t="shared" si="21"/>
        <v>0</v>
      </c>
      <c r="E77" s="100">
        <f t="shared" si="21"/>
        <v>0</v>
      </c>
      <c r="F77" s="100">
        <f t="shared" si="21"/>
        <v>24000000000</v>
      </c>
      <c r="G77" s="100">
        <f t="shared" si="21"/>
        <v>0</v>
      </c>
      <c r="H77" s="100">
        <f t="shared" si="21"/>
        <v>17126320446.200001</v>
      </c>
      <c r="I77" s="100">
        <f t="shared" si="21"/>
        <v>6873679553.7999992</v>
      </c>
      <c r="J77" s="100">
        <f t="shared" si="21"/>
        <v>13296751531.200001</v>
      </c>
      <c r="K77" s="100">
        <f t="shared" si="21"/>
        <v>3644876604.0300002</v>
      </c>
      <c r="L77" s="100">
        <f t="shared" si="21"/>
        <v>3644876604.0300002</v>
      </c>
      <c r="M77" s="100">
        <f t="shared" si="21"/>
        <v>3644876604.0300002</v>
      </c>
      <c r="N77" s="101">
        <f t="shared" si="16"/>
        <v>0.55403131380000004</v>
      </c>
      <c r="O77" s="102">
        <f t="shared" si="20"/>
        <v>0.15186985850125001</v>
      </c>
    </row>
    <row r="78" spans="1:15" ht="64.5" thickTop="1" x14ac:dyDescent="0.25">
      <c r="A78" s="112" t="s">
        <v>147</v>
      </c>
      <c r="B78" s="113" t="s">
        <v>148</v>
      </c>
      <c r="C78" s="114">
        <v>5963837934</v>
      </c>
      <c r="D78" s="90">
        <v>0</v>
      </c>
      <c r="E78" s="90">
        <v>0</v>
      </c>
      <c r="F78" s="90">
        <f t="shared" ref="F78:F90" si="22">+C78+D78-E78</f>
        <v>5963837934</v>
      </c>
      <c r="G78" s="114">
        <v>0</v>
      </c>
      <c r="H78" s="114">
        <v>4131424082</v>
      </c>
      <c r="I78" s="90">
        <v>1832413852</v>
      </c>
      <c r="J78" s="114">
        <v>3532955055</v>
      </c>
      <c r="K78" s="114">
        <v>920235641.5</v>
      </c>
      <c r="L78" s="114">
        <v>920235641.5</v>
      </c>
      <c r="M78" s="114">
        <v>920235641.5</v>
      </c>
      <c r="N78" s="68">
        <f t="shared" si="16"/>
        <v>0.59239622104056999</v>
      </c>
      <c r="O78" s="85">
        <f t="shared" si="20"/>
        <v>0.15430259032588931</v>
      </c>
    </row>
    <row r="79" spans="1:15" ht="63.75" x14ac:dyDescent="0.25">
      <c r="A79" s="88" t="s">
        <v>149</v>
      </c>
      <c r="B79" s="89" t="s">
        <v>150</v>
      </c>
      <c r="C79" s="90">
        <v>963693204</v>
      </c>
      <c r="D79" s="90">
        <v>0</v>
      </c>
      <c r="E79" s="90">
        <v>0</v>
      </c>
      <c r="F79" s="90">
        <f t="shared" si="22"/>
        <v>963693204</v>
      </c>
      <c r="G79" s="90">
        <v>0</v>
      </c>
      <c r="H79" s="90">
        <v>543054602</v>
      </c>
      <c r="I79" s="90">
        <v>420638602</v>
      </c>
      <c r="J79" s="90">
        <v>481145872</v>
      </c>
      <c r="K79" s="90">
        <v>155831872</v>
      </c>
      <c r="L79" s="90">
        <v>155831872</v>
      </c>
      <c r="M79" s="90">
        <v>155831872</v>
      </c>
      <c r="N79" s="68">
        <f t="shared" si="16"/>
        <v>0.49927287024844474</v>
      </c>
      <c r="O79" s="85">
        <f t="shared" si="20"/>
        <v>0.16170278191564377</v>
      </c>
    </row>
    <row r="80" spans="1:15" ht="63.75" x14ac:dyDescent="0.25">
      <c r="A80" s="88" t="s">
        <v>151</v>
      </c>
      <c r="B80" s="89" t="s">
        <v>152</v>
      </c>
      <c r="C80" s="90">
        <v>2457675137</v>
      </c>
      <c r="D80" s="90">
        <v>0</v>
      </c>
      <c r="E80" s="90">
        <v>0</v>
      </c>
      <c r="F80" s="90">
        <f t="shared" si="22"/>
        <v>2457675137</v>
      </c>
      <c r="G80" s="90">
        <v>0</v>
      </c>
      <c r="H80" s="90">
        <v>1817793634</v>
      </c>
      <c r="I80" s="90">
        <v>639881503</v>
      </c>
      <c r="J80" s="90">
        <v>1707536666</v>
      </c>
      <c r="K80" s="90">
        <v>516030954</v>
      </c>
      <c r="L80" s="90">
        <v>516030954</v>
      </c>
      <c r="M80" s="90">
        <v>516030954</v>
      </c>
      <c r="N80" s="68">
        <f t="shared" si="16"/>
        <v>0.69477720643108742</v>
      </c>
      <c r="O80" s="85">
        <f t="shared" si="20"/>
        <v>0.20996711332234957</v>
      </c>
    </row>
    <row r="81" spans="1:15" ht="63.75" x14ac:dyDescent="0.25">
      <c r="A81" s="88" t="s">
        <v>153</v>
      </c>
      <c r="B81" s="89" t="s">
        <v>154</v>
      </c>
      <c r="C81" s="90">
        <v>557850488</v>
      </c>
      <c r="D81" s="90">
        <v>0</v>
      </c>
      <c r="E81" s="90">
        <v>0</v>
      </c>
      <c r="F81" s="90">
        <f t="shared" si="22"/>
        <v>557850488</v>
      </c>
      <c r="G81" s="90">
        <v>0</v>
      </c>
      <c r="H81" s="90">
        <v>557850488</v>
      </c>
      <c r="I81" s="90">
        <v>0</v>
      </c>
      <c r="J81" s="90">
        <v>138277500</v>
      </c>
      <c r="K81" s="90">
        <v>45062500</v>
      </c>
      <c r="L81" s="90">
        <v>45062500</v>
      </c>
      <c r="M81" s="90">
        <v>45062500</v>
      </c>
      <c r="N81" s="68">
        <f t="shared" si="16"/>
        <v>0.24787555621892723</v>
      </c>
      <c r="O81" s="85">
        <f t="shared" si="20"/>
        <v>8.0778812548067541E-2</v>
      </c>
    </row>
    <row r="82" spans="1:15" ht="51" x14ac:dyDescent="0.25">
      <c r="A82" s="88" t="s">
        <v>155</v>
      </c>
      <c r="B82" s="89" t="s">
        <v>156</v>
      </c>
      <c r="C82" s="90">
        <v>481149512</v>
      </c>
      <c r="D82" s="90">
        <v>0</v>
      </c>
      <c r="E82" s="90">
        <v>0</v>
      </c>
      <c r="F82" s="90">
        <f t="shared" si="22"/>
        <v>481149512</v>
      </c>
      <c r="G82" s="90">
        <v>0</v>
      </c>
      <c r="H82" s="90">
        <v>249548075</v>
      </c>
      <c r="I82" s="90">
        <v>231601437</v>
      </c>
      <c r="J82" s="90">
        <v>204731121</v>
      </c>
      <c r="K82" s="90">
        <v>36536350</v>
      </c>
      <c r="L82" s="90">
        <v>36536350</v>
      </c>
      <c r="M82" s="90">
        <v>36536350</v>
      </c>
      <c r="N82" s="68">
        <f t="shared" si="16"/>
        <v>0.4255041642856327</v>
      </c>
      <c r="O82" s="85">
        <f t="shared" si="20"/>
        <v>7.5935544126666393E-2</v>
      </c>
    </row>
    <row r="83" spans="1:15" ht="76.5" x14ac:dyDescent="0.25">
      <c r="A83" s="88" t="s">
        <v>157</v>
      </c>
      <c r="B83" s="89" t="s">
        <v>158</v>
      </c>
      <c r="C83" s="90">
        <v>1604134207</v>
      </c>
      <c r="D83" s="90">
        <v>0</v>
      </c>
      <c r="E83" s="90">
        <v>0</v>
      </c>
      <c r="F83" s="90">
        <f t="shared" si="22"/>
        <v>1604134207</v>
      </c>
      <c r="G83" s="90">
        <v>0</v>
      </c>
      <c r="H83" s="90">
        <v>1309963541</v>
      </c>
      <c r="I83" s="90">
        <v>294170666</v>
      </c>
      <c r="J83" s="90">
        <v>1309963541</v>
      </c>
      <c r="K83" s="90">
        <v>460434098</v>
      </c>
      <c r="L83" s="90">
        <v>460434098</v>
      </c>
      <c r="M83" s="90">
        <v>460434098</v>
      </c>
      <c r="N83" s="68">
        <f t="shared" si="16"/>
        <v>0.81661717285478974</v>
      </c>
      <c r="O83" s="85">
        <f t="shared" si="20"/>
        <v>0.28702966122833884</v>
      </c>
    </row>
    <row r="84" spans="1:15" ht="76.5" x14ac:dyDescent="0.25">
      <c r="A84" s="88" t="s">
        <v>159</v>
      </c>
      <c r="B84" s="89" t="s">
        <v>160</v>
      </c>
      <c r="C84" s="90">
        <v>1294758028</v>
      </c>
      <c r="D84" s="90">
        <v>0</v>
      </c>
      <c r="E84" s="90">
        <v>0</v>
      </c>
      <c r="F84" s="90">
        <f t="shared" si="22"/>
        <v>1294758028</v>
      </c>
      <c r="G84" s="90">
        <v>0</v>
      </c>
      <c r="H84" s="90">
        <v>893270900</v>
      </c>
      <c r="I84" s="90">
        <v>401487128</v>
      </c>
      <c r="J84" s="90">
        <v>523270900</v>
      </c>
      <c r="K84" s="90">
        <v>143911600</v>
      </c>
      <c r="L84" s="90">
        <v>143911600</v>
      </c>
      <c r="M84" s="90">
        <v>143911600</v>
      </c>
      <c r="N84" s="68">
        <f t="shared" si="16"/>
        <v>0.40414570806584721</v>
      </c>
      <c r="O84" s="85">
        <f t="shared" si="20"/>
        <v>0.11114941702450676</v>
      </c>
    </row>
    <row r="85" spans="1:15" ht="89.25" x14ac:dyDescent="0.25">
      <c r="A85" s="88" t="s">
        <v>161</v>
      </c>
      <c r="B85" s="89" t="s">
        <v>162</v>
      </c>
      <c r="C85" s="90">
        <v>1442752132</v>
      </c>
      <c r="D85" s="90">
        <v>0</v>
      </c>
      <c r="E85" s="90">
        <v>0</v>
      </c>
      <c r="F85" s="90">
        <f t="shared" si="22"/>
        <v>1442752132</v>
      </c>
      <c r="G85" s="90">
        <v>0</v>
      </c>
      <c r="H85" s="90">
        <v>1237551141</v>
      </c>
      <c r="I85" s="90">
        <v>205200991</v>
      </c>
      <c r="J85" s="90">
        <v>1237551141</v>
      </c>
      <c r="K85" s="90">
        <v>371821350</v>
      </c>
      <c r="L85" s="90">
        <v>371821350</v>
      </c>
      <c r="M85" s="90">
        <v>371821350</v>
      </c>
      <c r="N85" s="68">
        <f t="shared" si="16"/>
        <v>0.8577711399978718</v>
      </c>
      <c r="O85" s="85">
        <f t="shared" si="20"/>
        <v>0.25771672191852285</v>
      </c>
    </row>
    <row r="86" spans="1:15" ht="63.75" x14ac:dyDescent="0.25">
      <c r="A86" s="88" t="s">
        <v>163</v>
      </c>
      <c r="B86" s="89" t="s">
        <v>164</v>
      </c>
      <c r="C86" s="90">
        <v>441116122</v>
      </c>
      <c r="D86" s="90">
        <v>0</v>
      </c>
      <c r="E86" s="90">
        <v>0</v>
      </c>
      <c r="F86" s="90">
        <f t="shared" si="22"/>
        <v>441116122</v>
      </c>
      <c r="G86" s="90">
        <v>0</v>
      </c>
      <c r="H86" s="90">
        <v>153212500</v>
      </c>
      <c r="I86" s="90">
        <v>287903622</v>
      </c>
      <c r="J86" s="90">
        <v>113042500</v>
      </c>
      <c r="K86" s="90">
        <v>17492833</v>
      </c>
      <c r="L86" s="90">
        <v>17492833</v>
      </c>
      <c r="M86" s="90">
        <v>17492833</v>
      </c>
      <c r="N86" s="68">
        <f t="shared" si="16"/>
        <v>0.25626472115204169</v>
      </c>
      <c r="O86" s="85">
        <f t="shared" si="20"/>
        <v>3.9655845995127788E-2</v>
      </c>
    </row>
    <row r="87" spans="1:15" ht="76.5" x14ac:dyDescent="0.25">
      <c r="A87" s="88" t="s">
        <v>165</v>
      </c>
      <c r="B87" s="89" t="s">
        <v>166</v>
      </c>
      <c r="C87" s="90">
        <v>373269607</v>
      </c>
      <c r="D87" s="90">
        <v>0</v>
      </c>
      <c r="E87" s="90">
        <v>0</v>
      </c>
      <c r="F87" s="90">
        <f t="shared" si="22"/>
        <v>373269607</v>
      </c>
      <c r="G87" s="90">
        <v>0</v>
      </c>
      <c r="H87" s="90">
        <v>253662500</v>
      </c>
      <c r="I87" s="90">
        <v>119607107</v>
      </c>
      <c r="J87" s="90">
        <v>208109855</v>
      </c>
      <c r="K87" s="90">
        <v>63310895</v>
      </c>
      <c r="L87" s="90">
        <v>63310895</v>
      </c>
      <c r="M87" s="90">
        <v>63310895</v>
      </c>
      <c r="N87" s="68">
        <f>+J87/F87</f>
        <v>0.55753227987833465</v>
      </c>
      <c r="O87" s="85">
        <f>+K87/F87</f>
        <v>0.1696117064253774</v>
      </c>
    </row>
    <row r="88" spans="1:15" ht="76.5" x14ac:dyDescent="0.25">
      <c r="A88" s="106" t="s">
        <v>167</v>
      </c>
      <c r="B88" s="107" t="s">
        <v>168</v>
      </c>
      <c r="C88" s="98">
        <v>2503479153</v>
      </c>
      <c r="D88" s="90">
        <v>0</v>
      </c>
      <c r="E88" s="90">
        <v>0</v>
      </c>
      <c r="F88" s="90">
        <f t="shared" si="22"/>
        <v>2503479153</v>
      </c>
      <c r="G88" s="98"/>
      <c r="H88" s="98">
        <v>1223834823.9300001</v>
      </c>
      <c r="I88" s="90">
        <v>1279644329.0699999</v>
      </c>
      <c r="J88" s="98">
        <v>1129562856.9300001</v>
      </c>
      <c r="K88" s="98">
        <v>260847843.53</v>
      </c>
      <c r="L88" s="98">
        <v>260847843.53</v>
      </c>
      <c r="M88" s="98">
        <v>260847843.53</v>
      </c>
      <c r="N88" s="68">
        <f>+J88/F88</f>
        <v>0.45119722909472137</v>
      </c>
      <c r="O88" s="85">
        <f>+K88/F88</f>
        <v>0.1041941344777797</v>
      </c>
    </row>
    <row r="89" spans="1:15" ht="51" x14ac:dyDescent="0.25">
      <c r="A89" s="106" t="s">
        <v>184</v>
      </c>
      <c r="B89" s="107" t="s">
        <v>185</v>
      </c>
      <c r="C89" s="98">
        <v>4556348401</v>
      </c>
      <c r="D89" s="90">
        <v>0</v>
      </c>
      <c r="E89" s="90">
        <v>0</v>
      </c>
      <c r="F89" s="90">
        <f t="shared" si="22"/>
        <v>4556348401</v>
      </c>
      <c r="G89" s="98"/>
      <c r="H89" s="98">
        <v>3585933550.27</v>
      </c>
      <c r="I89" s="90">
        <v>970414850.73000002</v>
      </c>
      <c r="J89" s="98">
        <v>2069739989.27</v>
      </c>
      <c r="K89" s="98">
        <v>418907767</v>
      </c>
      <c r="L89" s="98">
        <v>418907767</v>
      </c>
      <c r="M89" s="98">
        <v>418907767</v>
      </c>
      <c r="N89" s="68">
        <f>+J89/F89</f>
        <v>0.4542541103344393</v>
      </c>
      <c r="O89" s="85">
        <f>+K89/F89</f>
        <v>9.193936243068257E-2</v>
      </c>
    </row>
    <row r="90" spans="1:15" ht="64.5" thickBot="1" x14ac:dyDescent="0.3">
      <c r="A90" s="106" t="s">
        <v>186</v>
      </c>
      <c r="B90" s="107" t="s">
        <v>187</v>
      </c>
      <c r="C90" s="98">
        <v>1359936075</v>
      </c>
      <c r="D90" s="90">
        <v>0</v>
      </c>
      <c r="E90" s="90">
        <v>0</v>
      </c>
      <c r="F90" s="90">
        <f t="shared" si="22"/>
        <v>1359936075</v>
      </c>
      <c r="G90" s="98">
        <v>0</v>
      </c>
      <c r="H90" s="98">
        <v>1169220609</v>
      </c>
      <c r="I90" s="90">
        <v>190715466</v>
      </c>
      <c r="J90" s="98">
        <v>640864534</v>
      </c>
      <c r="K90" s="98">
        <v>234452900</v>
      </c>
      <c r="L90" s="98">
        <v>234452900</v>
      </c>
      <c r="M90" s="98">
        <v>234452900</v>
      </c>
      <c r="N90" s="68">
        <f t="shared" si="16"/>
        <v>0.47124607235674665</v>
      </c>
      <c r="O90" s="85">
        <f t="shared" si="20"/>
        <v>0.17239994166637576</v>
      </c>
    </row>
    <row r="91" spans="1:15" ht="16.5" thickTop="1" thickBot="1" x14ac:dyDescent="0.3">
      <c r="A91" s="118" t="s">
        <v>169</v>
      </c>
      <c r="B91" s="119" t="s">
        <v>1</v>
      </c>
      <c r="C91" s="100">
        <f t="shared" ref="C91:M91" si="23">+C8+C77</f>
        <v>75345160000</v>
      </c>
      <c r="D91" s="100">
        <f t="shared" si="23"/>
        <v>1740055609</v>
      </c>
      <c r="E91" s="100">
        <f t="shared" si="23"/>
        <v>1740055609</v>
      </c>
      <c r="F91" s="100">
        <f t="shared" si="23"/>
        <v>75345160000</v>
      </c>
      <c r="G91" s="100">
        <f t="shared" si="23"/>
        <v>11234371000</v>
      </c>
      <c r="H91" s="100">
        <f t="shared" si="23"/>
        <v>55384604196.550003</v>
      </c>
      <c r="I91" s="100">
        <f t="shared" si="23"/>
        <v>8726184803.4499989</v>
      </c>
      <c r="J91" s="100">
        <f t="shared" si="23"/>
        <v>38323607648.889999</v>
      </c>
      <c r="K91" s="100">
        <f t="shared" si="23"/>
        <v>20841693404.759998</v>
      </c>
      <c r="L91" s="100">
        <f t="shared" si="23"/>
        <v>20841693404.759998</v>
      </c>
      <c r="M91" s="100">
        <f t="shared" si="23"/>
        <v>20816030530.759998</v>
      </c>
      <c r="N91" s="101">
        <f t="shared" si="16"/>
        <v>0.50864060344274264</v>
      </c>
      <c r="O91" s="102">
        <f t="shared" si="20"/>
        <v>0.2766162206671271</v>
      </c>
    </row>
    <row r="92" spans="1:15" ht="15.75" thickTop="1" x14ac:dyDescent="0.25"/>
  </sheetData>
  <mergeCells count="8">
    <mergeCell ref="A77:B77"/>
    <mergeCell ref="A91:B91"/>
    <mergeCell ref="A4:O4"/>
    <mergeCell ref="A5:O5"/>
    <mergeCell ref="A6:O6"/>
    <mergeCell ref="A38:B38"/>
    <mergeCell ref="A69:B69"/>
    <mergeCell ref="A74:B7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2"/>
  <sheetViews>
    <sheetView workbookViewId="0">
      <selection activeCell="A8" sqref="A8"/>
    </sheetView>
  </sheetViews>
  <sheetFormatPr baseColWidth="10" defaultRowHeight="15" x14ac:dyDescent="0.25"/>
  <cols>
    <col min="1" max="1" width="32.7109375" customWidth="1"/>
    <col min="2" max="2" width="37.140625" customWidth="1"/>
    <col min="3" max="3" width="30" customWidth="1"/>
    <col min="4" max="4" width="23.140625" customWidth="1"/>
    <col min="5" max="5" width="26.42578125" customWidth="1"/>
    <col min="6" max="6" width="20.85546875" customWidth="1"/>
    <col min="7" max="7" width="20.42578125" customWidth="1"/>
    <col min="8" max="8" width="20.85546875" customWidth="1"/>
    <col min="9" max="9" width="19.85546875" customWidth="1"/>
    <col min="10" max="10" width="19.7109375" customWidth="1"/>
    <col min="11" max="13" width="19.85546875" customWidth="1"/>
    <col min="14" max="14" width="8.28515625" bestFit="1" customWidth="1"/>
    <col min="15" max="15" width="7.42578125" bestFit="1" customWidth="1"/>
  </cols>
  <sheetData>
    <row r="1" spans="1:15" x14ac:dyDescent="0.25">
      <c r="A1" s="66" t="s">
        <v>0</v>
      </c>
      <c r="B1" s="66">
        <v>2025</v>
      </c>
      <c r="C1" s="67" t="s">
        <v>1</v>
      </c>
      <c r="D1" s="67" t="s">
        <v>1</v>
      </c>
      <c r="E1" s="67" t="s">
        <v>1</v>
      </c>
      <c r="F1" s="67" t="s">
        <v>1</v>
      </c>
      <c r="G1" s="67" t="s">
        <v>1</v>
      </c>
      <c r="H1" s="67" t="s">
        <v>1</v>
      </c>
      <c r="I1" s="67" t="s">
        <v>1</v>
      </c>
      <c r="J1" s="67" t="s">
        <v>1</v>
      </c>
      <c r="K1" s="67" t="s">
        <v>1</v>
      </c>
      <c r="L1" s="67" t="s">
        <v>1</v>
      </c>
      <c r="M1" s="67" t="s">
        <v>1</v>
      </c>
      <c r="N1" s="68"/>
      <c r="O1" s="68"/>
    </row>
    <row r="2" spans="1:15" x14ac:dyDescent="0.25">
      <c r="A2" s="66" t="s">
        <v>2</v>
      </c>
      <c r="B2" s="66" t="s">
        <v>3</v>
      </c>
      <c r="C2" s="67" t="s">
        <v>1</v>
      </c>
      <c r="D2" s="67" t="s">
        <v>1</v>
      </c>
      <c r="E2" s="67" t="s">
        <v>1</v>
      </c>
      <c r="F2" s="67" t="s">
        <v>1</v>
      </c>
      <c r="G2" s="67" t="s">
        <v>1</v>
      </c>
      <c r="H2" s="67" t="s">
        <v>1</v>
      </c>
      <c r="I2" s="67" t="s">
        <v>1</v>
      </c>
      <c r="J2" s="67" t="s">
        <v>1</v>
      </c>
      <c r="K2" s="67" t="s">
        <v>1</v>
      </c>
      <c r="L2" s="67" t="s">
        <v>1</v>
      </c>
      <c r="M2" s="67" t="s">
        <v>1</v>
      </c>
      <c r="N2" s="68"/>
      <c r="O2" s="68"/>
    </row>
    <row r="3" spans="1:15" x14ac:dyDescent="0.25">
      <c r="A3" s="66" t="s">
        <v>4</v>
      </c>
      <c r="B3" s="70" t="s">
        <v>176</v>
      </c>
      <c r="C3" s="67" t="s">
        <v>1</v>
      </c>
      <c r="D3" s="67" t="s">
        <v>1</v>
      </c>
      <c r="E3" s="67" t="s">
        <v>1</v>
      </c>
      <c r="F3" s="67" t="s">
        <v>1</v>
      </c>
      <c r="G3" s="67" t="s">
        <v>1</v>
      </c>
      <c r="H3" s="67" t="s">
        <v>1</v>
      </c>
      <c r="I3" s="67" t="s">
        <v>1</v>
      </c>
      <c r="J3" s="67" t="s">
        <v>1</v>
      </c>
      <c r="K3" s="67" t="s">
        <v>1</v>
      </c>
      <c r="L3" s="67" t="s">
        <v>1</v>
      </c>
      <c r="M3" s="67" t="s">
        <v>1</v>
      </c>
      <c r="N3" s="68"/>
      <c r="O3" s="68"/>
    </row>
    <row r="4" spans="1:15" x14ac:dyDescent="0.25">
      <c r="A4" s="120" t="s">
        <v>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 x14ac:dyDescent="0.25">
      <c r="A5" s="120" t="s">
        <v>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5" ht="15.75" thickBot="1" x14ac:dyDescent="0.3">
      <c r="A6" s="122" t="s">
        <v>196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</row>
    <row r="7" spans="1:15" ht="16.5" thickTop="1" thickBot="1" x14ac:dyDescent="0.3">
      <c r="A7" s="71" t="s">
        <v>7</v>
      </c>
      <c r="B7" s="72" t="s">
        <v>8</v>
      </c>
      <c r="C7" s="73" t="s">
        <v>9</v>
      </c>
      <c r="D7" s="73" t="s">
        <v>10</v>
      </c>
      <c r="E7" s="73" t="s">
        <v>11</v>
      </c>
      <c r="F7" s="73" t="s">
        <v>12</v>
      </c>
      <c r="G7" s="73" t="s">
        <v>13</v>
      </c>
      <c r="H7" s="73" t="s">
        <v>14</v>
      </c>
      <c r="I7" s="73" t="s">
        <v>15</v>
      </c>
      <c r="J7" s="73" t="s">
        <v>16</v>
      </c>
      <c r="K7" s="73" t="s">
        <v>17</v>
      </c>
      <c r="L7" s="73" t="s">
        <v>18</v>
      </c>
      <c r="M7" s="73" t="s">
        <v>19</v>
      </c>
      <c r="N7" s="74" t="s">
        <v>171</v>
      </c>
      <c r="O7" s="75" t="s">
        <v>172</v>
      </c>
    </row>
    <row r="8" spans="1:15" ht="15.75" thickTop="1" x14ac:dyDescent="0.25">
      <c r="A8" s="59" t="s">
        <v>178</v>
      </c>
      <c r="B8" s="60" t="s">
        <v>20</v>
      </c>
      <c r="C8" s="76">
        <f t="shared" ref="C8:M8" si="0">+C9+C38+C69+C74</f>
        <v>51345160000</v>
      </c>
      <c r="D8" s="76">
        <f t="shared" si="0"/>
        <v>2368300590</v>
      </c>
      <c r="E8" s="76">
        <f t="shared" si="0"/>
        <v>3177748299</v>
      </c>
      <c r="F8" s="76">
        <f t="shared" si="0"/>
        <v>50535712291</v>
      </c>
      <c r="G8" s="76">
        <f t="shared" si="0"/>
        <v>11234371000</v>
      </c>
      <c r="H8" s="76">
        <f t="shared" si="0"/>
        <v>37865577277.349998</v>
      </c>
      <c r="I8" s="76">
        <f t="shared" si="0"/>
        <v>1435764013.6500001</v>
      </c>
      <c r="J8" s="76">
        <f t="shared" si="0"/>
        <v>27646403700.139999</v>
      </c>
      <c r="K8" s="76">
        <f t="shared" si="0"/>
        <v>20923848419.739998</v>
      </c>
      <c r="L8" s="76">
        <f t="shared" si="0"/>
        <v>20923848419.739998</v>
      </c>
      <c r="M8" s="76">
        <f t="shared" si="0"/>
        <v>20716441705.739998</v>
      </c>
      <c r="N8" s="77">
        <f t="shared" ref="N8:N40" si="1">+J8/F8</f>
        <v>0.54706666724995578</v>
      </c>
      <c r="O8" s="78">
        <f>+K8/F8</f>
        <v>0.41404083312913681</v>
      </c>
    </row>
    <row r="9" spans="1:15" x14ac:dyDescent="0.25">
      <c r="A9" s="49" t="s">
        <v>179</v>
      </c>
      <c r="B9" s="50" t="s">
        <v>180</v>
      </c>
      <c r="C9" s="76">
        <f>+C10</f>
        <v>24480522000</v>
      </c>
      <c r="D9" s="76">
        <f t="shared" ref="D9:M9" si="2">+D10</f>
        <v>729744981</v>
      </c>
      <c r="E9" s="76">
        <f t="shared" si="2"/>
        <v>1479650105</v>
      </c>
      <c r="F9" s="76">
        <f t="shared" si="2"/>
        <v>23730616876</v>
      </c>
      <c r="G9" s="76">
        <f t="shared" si="2"/>
        <v>1234371000</v>
      </c>
      <c r="H9" s="76">
        <f t="shared" si="2"/>
        <v>22496245876</v>
      </c>
      <c r="I9" s="76">
        <f t="shared" si="2"/>
        <v>0</v>
      </c>
      <c r="J9" s="76">
        <f t="shared" si="2"/>
        <v>13155499440</v>
      </c>
      <c r="K9" s="76">
        <f t="shared" si="2"/>
        <v>13146411385</v>
      </c>
      <c r="L9" s="76">
        <f t="shared" si="2"/>
        <v>13146411385</v>
      </c>
      <c r="M9" s="76">
        <f t="shared" si="2"/>
        <v>12944235754</v>
      </c>
      <c r="N9" s="77">
        <f t="shared" si="1"/>
        <v>0.55436820326844671</v>
      </c>
      <c r="O9" s="78">
        <f t="shared" ref="O9:O73" si="3">+K9/F9</f>
        <v>0.55398523576922465</v>
      </c>
    </row>
    <row r="10" spans="1:15" ht="15.75" thickBot="1" x14ac:dyDescent="0.3">
      <c r="A10" s="79" t="s">
        <v>21</v>
      </c>
      <c r="B10" s="53" t="s">
        <v>22</v>
      </c>
      <c r="C10" s="80">
        <f>+C11+C21+C31+C37</f>
        <v>24480522000</v>
      </c>
      <c r="D10" s="80">
        <f t="shared" ref="D10:M10" si="4">+D11+D21+D31+D37</f>
        <v>729744981</v>
      </c>
      <c r="E10" s="80">
        <f t="shared" si="4"/>
        <v>1479650105</v>
      </c>
      <c r="F10" s="80">
        <f t="shared" si="4"/>
        <v>23730616876</v>
      </c>
      <c r="G10" s="80">
        <f t="shared" si="4"/>
        <v>1234371000</v>
      </c>
      <c r="H10" s="80">
        <f t="shared" si="4"/>
        <v>22496245876</v>
      </c>
      <c r="I10" s="80">
        <f t="shared" si="4"/>
        <v>0</v>
      </c>
      <c r="J10" s="80">
        <f t="shared" si="4"/>
        <v>13155499440</v>
      </c>
      <c r="K10" s="80">
        <f t="shared" si="4"/>
        <v>13146411385</v>
      </c>
      <c r="L10" s="80">
        <f t="shared" si="4"/>
        <v>13146411385</v>
      </c>
      <c r="M10" s="80">
        <f t="shared" si="4"/>
        <v>12944235754</v>
      </c>
      <c r="N10" s="81">
        <f t="shared" si="1"/>
        <v>0.55436820326844671</v>
      </c>
      <c r="O10" s="82">
        <f t="shared" si="3"/>
        <v>0.55398523576922465</v>
      </c>
    </row>
    <row r="11" spans="1:15" ht="15.75" thickTop="1" x14ac:dyDescent="0.25">
      <c r="A11" s="83" t="s">
        <v>23</v>
      </c>
      <c r="B11" s="3" t="s">
        <v>24</v>
      </c>
      <c r="C11" s="84">
        <f>+C12</f>
        <v>16329671000</v>
      </c>
      <c r="D11" s="84">
        <f t="shared" ref="D11:M11" si="5">+D12</f>
        <v>536781917</v>
      </c>
      <c r="E11" s="84">
        <f t="shared" si="5"/>
        <v>1008620324</v>
      </c>
      <c r="F11" s="84">
        <f t="shared" si="5"/>
        <v>15857832593</v>
      </c>
      <c r="G11" s="84">
        <f t="shared" si="5"/>
        <v>0</v>
      </c>
      <c r="H11" s="84">
        <f t="shared" si="5"/>
        <v>15857832593</v>
      </c>
      <c r="I11" s="84">
        <f t="shared" si="5"/>
        <v>0</v>
      </c>
      <c r="J11" s="84">
        <f t="shared" si="5"/>
        <v>9010039246</v>
      </c>
      <c r="K11" s="84">
        <f t="shared" si="5"/>
        <v>9003461491</v>
      </c>
      <c r="L11" s="84">
        <f t="shared" si="5"/>
        <v>9003461491</v>
      </c>
      <c r="M11" s="84">
        <f t="shared" si="5"/>
        <v>8948792733</v>
      </c>
      <c r="N11" s="68">
        <f t="shared" si="1"/>
        <v>0.56817595930336862</v>
      </c>
      <c r="O11" s="85">
        <f t="shared" si="3"/>
        <v>0.56776116396728316</v>
      </c>
    </row>
    <row r="12" spans="1:15" x14ac:dyDescent="0.25">
      <c r="A12" s="86" t="s">
        <v>25</v>
      </c>
      <c r="B12" s="4" t="s">
        <v>26</v>
      </c>
      <c r="C12" s="87">
        <f>SUM(C13:C20)</f>
        <v>16329671000</v>
      </c>
      <c r="D12" s="87">
        <f t="shared" ref="D12:M12" si="6">SUM(D13:D20)</f>
        <v>536781917</v>
      </c>
      <c r="E12" s="87">
        <f t="shared" si="6"/>
        <v>1008620324</v>
      </c>
      <c r="F12" s="87">
        <f t="shared" si="6"/>
        <v>15857832593</v>
      </c>
      <c r="G12" s="87">
        <f t="shared" si="6"/>
        <v>0</v>
      </c>
      <c r="H12" s="87">
        <f t="shared" si="6"/>
        <v>15857832593</v>
      </c>
      <c r="I12" s="87">
        <f t="shared" si="6"/>
        <v>0</v>
      </c>
      <c r="J12" s="87">
        <f t="shared" si="6"/>
        <v>9010039246</v>
      </c>
      <c r="K12" s="87">
        <f t="shared" si="6"/>
        <v>9003461491</v>
      </c>
      <c r="L12" s="87">
        <f t="shared" si="6"/>
        <v>9003461491</v>
      </c>
      <c r="M12" s="87">
        <f t="shared" si="6"/>
        <v>8948792733</v>
      </c>
      <c r="N12" s="68">
        <f t="shared" si="1"/>
        <v>0.56817595930336862</v>
      </c>
      <c r="O12" s="85">
        <f t="shared" si="3"/>
        <v>0.56776116396728316</v>
      </c>
    </row>
    <row r="13" spans="1:15" x14ac:dyDescent="0.25">
      <c r="A13" s="88" t="s">
        <v>27</v>
      </c>
      <c r="B13" s="89" t="s">
        <v>28</v>
      </c>
      <c r="C13" s="90">
        <v>12422135022</v>
      </c>
      <c r="D13" s="90">
        <v>0</v>
      </c>
      <c r="E13" s="90">
        <v>455275589</v>
      </c>
      <c r="F13" s="90">
        <v>11966859433</v>
      </c>
      <c r="G13" s="90">
        <v>0</v>
      </c>
      <c r="H13" s="90">
        <v>11966859433</v>
      </c>
      <c r="I13" s="90">
        <v>0</v>
      </c>
      <c r="J13" s="90">
        <v>7294860704</v>
      </c>
      <c r="K13" s="90">
        <v>7294860704</v>
      </c>
      <c r="L13" s="90">
        <v>7294860704</v>
      </c>
      <c r="M13" s="90">
        <v>7294860704</v>
      </c>
      <c r="N13" s="68">
        <f t="shared" si="1"/>
        <v>0.6095885678980717</v>
      </c>
      <c r="O13" s="85">
        <f>+K13/F13</f>
        <v>0.6095885678980717</v>
      </c>
    </row>
    <row r="14" spans="1:15" x14ac:dyDescent="0.25">
      <c r="A14" s="88" t="s">
        <v>29</v>
      </c>
      <c r="B14" s="89" t="s">
        <v>30</v>
      </c>
      <c r="C14" s="90">
        <v>732062860</v>
      </c>
      <c r="D14" s="90">
        <v>156323134</v>
      </c>
      <c r="E14" s="90">
        <v>0</v>
      </c>
      <c r="F14" s="90">
        <v>888385994</v>
      </c>
      <c r="G14" s="90">
        <v>0</v>
      </c>
      <c r="H14" s="90">
        <v>888385994</v>
      </c>
      <c r="I14" s="90">
        <v>0</v>
      </c>
      <c r="J14" s="90">
        <v>421135682</v>
      </c>
      <c r="K14" s="90">
        <v>421135682</v>
      </c>
      <c r="L14" s="90">
        <v>421135682</v>
      </c>
      <c r="M14" s="90">
        <v>421135682</v>
      </c>
      <c r="N14" s="68">
        <f t="shared" si="1"/>
        <v>0.4740458368820254</v>
      </c>
      <c r="O14" s="85">
        <f t="shared" si="3"/>
        <v>0.4740458368820254</v>
      </c>
    </row>
    <row r="15" spans="1:15" x14ac:dyDescent="0.25">
      <c r="A15" s="88" t="s">
        <v>31</v>
      </c>
      <c r="B15" s="89" t="s">
        <v>32</v>
      </c>
      <c r="C15" s="90">
        <v>21963224</v>
      </c>
      <c r="D15" s="90">
        <v>0</v>
      </c>
      <c r="E15" s="90">
        <v>4922789</v>
      </c>
      <c r="F15" s="90">
        <v>17040435</v>
      </c>
      <c r="G15" s="90">
        <v>0</v>
      </c>
      <c r="H15" s="90">
        <v>17040435</v>
      </c>
      <c r="I15" s="90">
        <v>0</v>
      </c>
      <c r="J15" s="90">
        <v>12327725</v>
      </c>
      <c r="K15" s="90">
        <v>12327725</v>
      </c>
      <c r="L15" s="90">
        <v>12327725</v>
      </c>
      <c r="M15" s="90">
        <v>12327725</v>
      </c>
      <c r="N15" s="68">
        <f t="shared" si="1"/>
        <v>0.72343957181844243</v>
      </c>
      <c r="O15" s="85">
        <f t="shared" si="3"/>
        <v>0.72343957181844243</v>
      </c>
    </row>
    <row r="16" spans="1:15" x14ac:dyDescent="0.25">
      <c r="A16" s="88" t="s">
        <v>33</v>
      </c>
      <c r="B16" s="89" t="s">
        <v>34</v>
      </c>
      <c r="C16" s="90">
        <v>634664758</v>
      </c>
      <c r="D16" s="90">
        <v>0</v>
      </c>
      <c r="E16" s="90">
        <v>57042274</v>
      </c>
      <c r="F16" s="90">
        <v>577622484</v>
      </c>
      <c r="G16" s="90">
        <v>0</v>
      </c>
      <c r="H16" s="90">
        <v>577622484</v>
      </c>
      <c r="I16" s="90">
        <v>0</v>
      </c>
      <c r="J16" s="90">
        <v>449113445</v>
      </c>
      <c r="K16" s="90">
        <v>447520647</v>
      </c>
      <c r="L16" s="90">
        <v>447520647</v>
      </c>
      <c r="M16" s="90">
        <v>434819308</v>
      </c>
      <c r="N16" s="68">
        <f t="shared" si="1"/>
        <v>0.77752071195344952</v>
      </c>
      <c r="O16" s="85">
        <f t="shared" si="3"/>
        <v>0.77476320502787077</v>
      </c>
    </row>
    <row r="17" spans="1:15" x14ac:dyDescent="0.25">
      <c r="A17" s="88" t="s">
        <v>35</v>
      </c>
      <c r="B17" s="89" t="s">
        <v>36</v>
      </c>
      <c r="C17" s="90">
        <v>423760126</v>
      </c>
      <c r="D17" s="90">
        <v>67931266</v>
      </c>
      <c r="E17" s="90">
        <v>0</v>
      </c>
      <c r="F17" s="90">
        <v>491691392</v>
      </c>
      <c r="G17" s="90">
        <v>0</v>
      </c>
      <c r="H17" s="90">
        <v>491691392</v>
      </c>
      <c r="I17" s="90">
        <v>0</v>
      </c>
      <c r="J17" s="90">
        <v>270951884</v>
      </c>
      <c r="K17" s="90">
        <v>269852337</v>
      </c>
      <c r="L17" s="90">
        <v>269852337</v>
      </c>
      <c r="M17" s="90">
        <v>264573847</v>
      </c>
      <c r="N17" s="68">
        <f t="shared" si="1"/>
        <v>0.55106086542999722</v>
      </c>
      <c r="O17" s="85">
        <f t="shared" si="3"/>
        <v>0.54882461110891279</v>
      </c>
    </row>
    <row r="18" spans="1:15" ht="25.5" x14ac:dyDescent="0.25">
      <c r="A18" s="88" t="s">
        <v>37</v>
      </c>
      <c r="B18" s="89" t="s">
        <v>38</v>
      </c>
      <c r="C18" s="90">
        <v>75349028</v>
      </c>
      <c r="D18" s="90">
        <v>0</v>
      </c>
      <c r="E18" s="90">
        <v>19541265</v>
      </c>
      <c r="F18" s="90">
        <v>55807763</v>
      </c>
      <c r="G18" s="90">
        <v>0</v>
      </c>
      <c r="H18" s="90">
        <v>55807763</v>
      </c>
      <c r="I18" s="90">
        <v>0</v>
      </c>
      <c r="J18" s="90">
        <v>38704135</v>
      </c>
      <c r="K18" s="90">
        <v>38704135</v>
      </c>
      <c r="L18" s="90">
        <v>38704135</v>
      </c>
      <c r="M18" s="90">
        <v>38704135</v>
      </c>
      <c r="N18" s="68">
        <f t="shared" si="1"/>
        <v>0.69352600640882167</v>
      </c>
      <c r="O18" s="85">
        <f t="shared" si="3"/>
        <v>0.69352600640882167</v>
      </c>
    </row>
    <row r="19" spans="1:15" x14ac:dyDescent="0.25">
      <c r="A19" s="88" t="s">
        <v>39</v>
      </c>
      <c r="B19" s="89" t="s">
        <v>40</v>
      </c>
      <c r="C19" s="90">
        <v>1309052686</v>
      </c>
      <c r="D19" s="90">
        <v>54656249</v>
      </c>
      <c r="E19" s="90">
        <v>471838407</v>
      </c>
      <c r="F19" s="90">
        <v>891870528</v>
      </c>
      <c r="G19" s="90">
        <v>0</v>
      </c>
      <c r="H19" s="90">
        <v>891870528</v>
      </c>
      <c r="I19" s="90">
        <v>0</v>
      </c>
      <c r="J19" s="90">
        <v>103449169</v>
      </c>
      <c r="K19" s="90">
        <v>101188450</v>
      </c>
      <c r="L19" s="90">
        <v>101188450</v>
      </c>
      <c r="M19" s="90">
        <v>88457717</v>
      </c>
      <c r="N19" s="68">
        <f t="shared" si="1"/>
        <v>0.11599124060303066</v>
      </c>
      <c r="O19" s="85">
        <f t="shared" si="3"/>
        <v>0.11345643434020952</v>
      </c>
    </row>
    <row r="20" spans="1:15" x14ac:dyDescent="0.25">
      <c r="A20" s="88" t="s">
        <v>41</v>
      </c>
      <c r="B20" s="89" t="s">
        <v>42</v>
      </c>
      <c r="C20" s="90">
        <v>710683296</v>
      </c>
      <c r="D20" s="90">
        <v>257871268</v>
      </c>
      <c r="E20" s="90">
        <v>0</v>
      </c>
      <c r="F20" s="90">
        <v>968554564</v>
      </c>
      <c r="G20" s="90">
        <v>0</v>
      </c>
      <c r="H20" s="90">
        <v>968554564</v>
      </c>
      <c r="I20" s="90">
        <v>0</v>
      </c>
      <c r="J20" s="90">
        <v>419496502</v>
      </c>
      <c r="K20" s="90">
        <v>417871811</v>
      </c>
      <c r="L20" s="90">
        <v>417871811</v>
      </c>
      <c r="M20" s="90">
        <v>393913615</v>
      </c>
      <c r="N20" s="68">
        <f t="shared" si="1"/>
        <v>0.43311602422019047</v>
      </c>
      <c r="O20" s="85">
        <f t="shared" si="3"/>
        <v>0.43143858542594199</v>
      </c>
    </row>
    <row r="21" spans="1:15" x14ac:dyDescent="0.25">
      <c r="A21" s="91" t="s">
        <v>43</v>
      </c>
      <c r="B21" s="39" t="s">
        <v>44</v>
      </c>
      <c r="C21" s="92">
        <f>SUM(C22:C30)</f>
        <v>5887913000</v>
      </c>
      <c r="D21" s="92">
        <f t="shared" ref="D21:M21" si="7">SUM(D22:D30)</f>
        <v>20338155</v>
      </c>
      <c r="E21" s="92">
        <f t="shared" si="7"/>
        <v>298404872</v>
      </c>
      <c r="F21" s="92">
        <f t="shared" si="7"/>
        <v>5609846283</v>
      </c>
      <c r="G21" s="92">
        <f t="shared" si="7"/>
        <v>0</v>
      </c>
      <c r="H21" s="92">
        <f t="shared" si="7"/>
        <v>5609846283</v>
      </c>
      <c r="I21" s="92">
        <f t="shared" si="7"/>
        <v>0</v>
      </c>
      <c r="J21" s="92">
        <f t="shared" si="7"/>
        <v>3188160486</v>
      </c>
      <c r="K21" s="92">
        <f t="shared" si="7"/>
        <v>3188160486</v>
      </c>
      <c r="L21" s="92">
        <f t="shared" si="7"/>
        <v>3188160486</v>
      </c>
      <c r="M21" s="92">
        <f t="shared" si="7"/>
        <v>3078846538</v>
      </c>
      <c r="N21" s="93">
        <f t="shared" si="1"/>
        <v>0.56831512400996742</v>
      </c>
      <c r="O21" s="94">
        <f t="shared" si="3"/>
        <v>0.56831512400996742</v>
      </c>
    </row>
    <row r="22" spans="1:15" ht="25.5" x14ac:dyDescent="0.25">
      <c r="A22" s="88" t="s">
        <v>45</v>
      </c>
      <c r="B22" s="89" t="s">
        <v>46</v>
      </c>
      <c r="C22" s="90">
        <v>1783978358</v>
      </c>
      <c r="D22" s="90">
        <v>0</v>
      </c>
      <c r="E22" s="90">
        <v>158953363</v>
      </c>
      <c r="F22" s="90">
        <v>1625024995</v>
      </c>
      <c r="G22" s="90">
        <v>0</v>
      </c>
      <c r="H22" s="65">
        <v>1625024995</v>
      </c>
      <c r="I22" s="90">
        <v>0</v>
      </c>
      <c r="J22" s="90">
        <v>971271705</v>
      </c>
      <c r="K22" s="90">
        <v>971271705</v>
      </c>
      <c r="L22" s="90">
        <v>971271705</v>
      </c>
      <c r="M22" s="90">
        <v>971271705</v>
      </c>
      <c r="N22" s="68">
        <f t="shared" si="1"/>
        <v>0.59769647112412572</v>
      </c>
      <c r="O22" s="85">
        <f t="shared" si="3"/>
        <v>0.59769647112412572</v>
      </c>
    </row>
    <row r="23" spans="1:15" x14ac:dyDescent="0.25">
      <c r="A23" s="88" t="s">
        <v>47</v>
      </c>
      <c r="B23" s="89" t="s">
        <v>48</v>
      </c>
      <c r="C23" s="90">
        <v>1268913749</v>
      </c>
      <c r="D23" s="90">
        <v>0</v>
      </c>
      <c r="E23" s="90">
        <v>103137404</v>
      </c>
      <c r="F23" s="90">
        <v>1165776345</v>
      </c>
      <c r="G23" s="90">
        <v>0</v>
      </c>
      <c r="H23" s="65">
        <v>1165776345</v>
      </c>
      <c r="I23" s="90">
        <v>0</v>
      </c>
      <c r="J23" s="90">
        <v>688000705</v>
      </c>
      <c r="K23" s="90">
        <v>688000705</v>
      </c>
      <c r="L23" s="90">
        <v>688000705</v>
      </c>
      <c r="M23" s="90">
        <v>688000705</v>
      </c>
      <c r="N23" s="68">
        <f t="shared" si="1"/>
        <v>0.59016526450448781</v>
      </c>
      <c r="O23" s="85">
        <f t="shared" si="3"/>
        <v>0.59016526450448781</v>
      </c>
    </row>
    <row r="24" spans="1:15" x14ac:dyDescent="0.25">
      <c r="A24" s="88" t="s">
        <v>49</v>
      </c>
      <c r="B24" s="89" t="s">
        <v>50</v>
      </c>
      <c r="C24" s="90">
        <v>1438369991</v>
      </c>
      <c r="D24" s="90">
        <v>0</v>
      </c>
      <c r="E24" s="90">
        <v>36314105</v>
      </c>
      <c r="F24" s="90">
        <v>1402055886</v>
      </c>
      <c r="G24" s="90">
        <v>0</v>
      </c>
      <c r="H24" s="65">
        <v>1402055886</v>
      </c>
      <c r="I24" s="90">
        <v>0</v>
      </c>
      <c r="J24" s="90">
        <v>765034176</v>
      </c>
      <c r="K24" s="90">
        <v>765034176</v>
      </c>
      <c r="L24" s="90">
        <v>765034176</v>
      </c>
      <c r="M24" s="90">
        <v>655720228</v>
      </c>
      <c r="N24" s="68">
        <f t="shared" si="1"/>
        <v>0.5456516987939809</v>
      </c>
      <c r="O24" s="85">
        <f t="shared" si="3"/>
        <v>0.5456516987939809</v>
      </c>
    </row>
    <row r="25" spans="1:15" ht="25.5" x14ac:dyDescent="0.25">
      <c r="A25" s="88" t="s">
        <v>51</v>
      </c>
      <c r="B25" s="89" t="s">
        <v>52</v>
      </c>
      <c r="C25" s="90">
        <v>585984556</v>
      </c>
      <c r="D25" s="90">
        <v>0</v>
      </c>
      <c r="E25" s="90">
        <v>0</v>
      </c>
      <c r="F25" s="90">
        <v>585984556</v>
      </c>
      <c r="G25" s="90">
        <v>0</v>
      </c>
      <c r="H25" s="65">
        <v>585984556</v>
      </c>
      <c r="I25" s="90">
        <v>0</v>
      </c>
      <c r="J25" s="90">
        <v>321089400</v>
      </c>
      <c r="K25" s="90">
        <v>321089400</v>
      </c>
      <c r="L25" s="90">
        <v>321089400</v>
      </c>
      <c r="M25" s="90">
        <v>321089400</v>
      </c>
      <c r="N25" s="68">
        <f t="shared" si="1"/>
        <v>0.54794857084936555</v>
      </c>
      <c r="O25" s="85">
        <f t="shared" si="3"/>
        <v>0.54794857084936555</v>
      </c>
    </row>
    <row r="26" spans="1:15" ht="25.5" x14ac:dyDescent="0.25">
      <c r="A26" s="88" t="s">
        <v>53</v>
      </c>
      <c r="B26" s="89" t="s">
        <v>54</v>
      </c>
      <c r="C26" s="90">
        <v>77926468</v>
      </c>
      <c r="D26" s="90">
        <v>2074405</v>
      </c>
      <c r="E26" s="90">
        <v>0</v>
      </c>
      <c r="F26" s="90">
        <v>80000873</v>
      </c>
      <c r="G26" s="90">
        <v>0</v>
      </c>
      <c r="H26" s="65">
        <v>80000873</v>
      </c>
      <c r="I26" s="90">
        <v>0</v>
      </c>
      <c r="J26" s="90">
        <v>42702000</v>
      </c>
      <c r="K26" s="90">
        <v>42702000</v>
      </c>
      <c r="L26" s="90">
        <v>42702000</v>
      </c>
      <c r="M26" s="90">
        <v>42702000</v>
      </c>
      <c r="N26" s="68">
        <f t="shared" si="1"/>
        <v>0.53376917524387513</v>
      </c>
      <c r="O26" s="85">
        <f t="shared" si="3"/>
        <v>0.53376917524387513</v>
      </c>
    </row>
    <row r="27" spans="1:15" x14ac:dyDescent="0.25">
      <c r="A27" s="88" t="s">
        <v>55</v>
      </c>
      <c r="B27" s="89" t="s">
        <v>56</v>
      </c>
      <c r="C27" s="90">
        <v>439514235</v>
      </c>
      <c r="D27" s="90">
        <v>0</v>
      </c>
      <c r="E27" s="90">
        <v>0</v>
      </c>
      <c r="F27" s="90">
        <v>439514235</v>
      </c>
      <c r="G27" s="90">
        <v>0</v>
      </c>
      <c r="H27" s="65">
        <v>439514235</v>
      </c>
      <c r="I27" s="90">
        <v>0</v>
      </c>
      <c r="J27" s="90">
        <v>239936400</v>
      </c>
      <c r="K27" s="90">
        <v>239936400</v>
      </c>
      <c r="L27" s="90">
        <v>239936400</v>
      </c>
      <c r="M27" s="90">
        <v>239936400</v>
      </c>
      <c r="N27" s="68">
        <f t="shared" si="1"/>
        <v>0.54591269381752794</v>
      </c>
      <c r="O27" s="85">
        <f t="shared" si="3"/>
        <v>0.54591269381752794</v>
      </c>
    </row>
    <row r="28" spans="1:15" x14ac:dyDescent="0.25">
      <c r="A28" s="88" t="s">
        <v>57</v>
      </c>
      <c r="B28" s="89" t="s">
        <v>58</v>
      </c>
      <c r="C28" s="90">
        <v>73339709</v>
      </c>
      <c r="D28" s="90">
        <v>9131875</v>
      </c>
      <c r="E28" s="90">
        <v>0</v>
      </c>
      <c r="F28" s="90">
        <v>82471584</v>
      </c>
      <c r="G28" s="90">
        <v>0</v>
      </c>
      <c r="H28" s="65">
        <v>82471584</v>
      </c>
      <c r="I28" s="90">
        <v>0</v>
      </c>
      <c r="J28" s="90">
        <v>40036600</v>
      </c>
      <c r="K28" s="90">
        <v>40036600</v>
      </c>
      <c r="L28" s="90">
        <v>40036600</v>
      </c>
      <c r="M28" s="90">
        <v>40036600</v>
      </c>
      <c r="N28" s="68">
        <f t="shared" si="1"/>
        <v>0.48545933105880446</v>
      </c>
      <c r="O28" s="85">
        <f t="shared" si="3"/>
        <v>0.48545933105880446</v>
      </c>
    </row>
    <row r="29" spans="1:15" x14ac:dyDescent="0.25">
      <c r="A29" s="88" t="s">
        <v>59</v>
      </c>
      <c r="B29" s="89" t="s">
        <v>60</v>
      </c>
      <c r="C29" s="90">
        <v>73339709</v>
      </c>
      <c r="D29" s="90">
        <v>9131875</v>
      </c>
      <c r="E29" s="90">
        <v>0</v>
      </c>
      <c r="F29" s="90">
        <v>82471584</v>
      </c>
      <c r="G29" s="90">
        <v>0</v>
      </c>
      <c r="H29" s="65">
        <v>82471584</v>
      </c>
      <c r="I29" s="90">
        <v>0</v>
      </c>
      <c r="J29" s="90">
        <v>40036600</v>
      </c>
      <c r="K29" s="90">
        <v>40036600</v>
      </c>
      <c r="L29" s="90">
        <v>40036600</v>
      </c>
      <c r="M29" s="90">
        <v>40036600</v>
      </c>
      <c r="N29" s="68">
        <f t="shared" si="1"/>
        <v>0.48545933105880446</v>
      </c>
      <c r="O29" s="85">
        <f t="shared" si="3"/>
        <v>0.48545933105880446</v>
      </c>
    </row>
    <row r="30" spans="1:15" ht="25.5" x14ac:dyDescent="0.25">
      <c r="A30" s="88" t="s">
        <v>61</v>
      </c>
      <c r="B30" s="89" t="s">
        <v>62</v>
      </c>
      <c r="C30" s="90">
        <v>146546225</v>
      </c>
      <c r="D30" s="90">
        <v>0</v>
      </c>
      <c r="E30" s="90">
        <v>0</v>
      </c>
      <c r="F30" s="90">
        <v>146546225</v>
      </c>
      <c r="G30" s="90">
        <v>0</v>
      </c>
      <c r="H30" s="65">
        <v>146546225</v>
      </c>
      <c r="I30" s="90">
        <v>0</v>
      </c>
      <c r="J30" s="90">
        <v>80052900</v>
      </c>
      <c r="K30" s="90">
        <v>80052900</v>
      </c>
      <c r="L30" s="90">
        <v>80052900</v>
      </c>
      <c r="M30" s="90">
        <v>80052900</v>
      </c>
      <c r="N30" s="68">
        <f t="shared" si="1"/>
        <v>0.5462638153934023</v>
      </c>
      <c r="O30" s="85">
        <f t="shared" si="3"/>
        <v>0.5462638153934023</v>
      </c>
    </row>
    <row r="31" spans="1:15" ht="25.5" x14ac:dyDescent="0.25">
      <c r="A31" s="86" t="s">
        <v>63</v>
      </c>
      <c r="B31" s="4" t="s">
        <v>64</v>
      </c>
      <c r="C31" s="92">
        <f>SUM(C32:C36)</f>
        <v>1028567000</v>
      </c>
      <c r="D31" s="92">
        <f t="shared" ref="D31:M31" si="8">SUM(D32:D36)</f>
        <v>172624909</v>
      </c>
      <c r="E31" s="92">
        <f t="shared" si="8"/>
        <v>172624909</v>
      </c>
      <c r="F31" s="92">
        <f t="shared" si="8"/>
        <v>1028567000</v>
      </c>
      <c r="G31" s="92">
        <f t="shared" si="8"/>
        <v>0</v>
      </c>
      <c r="H31" s="92">
        <f t="shared" si="8"/>
        <v>1028567000</v>
      </c>
      <c r="I31" s="92">
        <f t="shared" si="8"/>
        <v>0</v>
      </c>
      <c r="J31" s="92">
        <f t="shared" si="8"/>
        <v>957299708</v>
      </c>
      <c r="K31" s="92">
        <f t="shared" si="8"/>
        <v>954789408</v>
      </c>
      <c r="L31" s="92">
        <f t="shared" si="8"/>
        <v>954789408</v>
      </c>
      <c r="M31" s="92">
        <f t="shared" si="8"/>
        <v>916596483</v>
      </c>
      <c r="N31" s="93">
        <f t="shared" si="1"/>
        <v>0.9307120566769107</v>
      </c>
      <c r="O31" s="94">
        <f t="shared" si="3"/>
        <v>0.92827147672441368</v>
      </c>
    </row>
    <row r="32" spans="1:15" x14ac:dyDescent="0.25">
      <c r="A32" s="88" t="s">
        <v>65</v>
      </c>
      <c r="B32" s="89" t="s">
        <v>66</v>
      </c>
      <c r="C32" s="90">
        <v>80000000</v>
      </c>
      <c r="D32" s="90">
        <v>135624909</v>
      </c>
      <c r="E32" s="90">
        <v>0</v>
      </c>
      <c r="F32" s="90">
        <v>215624909</v>
      </c>
      <c r="G32" s="90">
        <v>0</v>
      </c>
      <c r="H32" s="90">
        <v>215624909</v>
      </c>
      <c r="I32" s="90">
        <v>0</v>
      </c>
      <c r="J32" s="90">
        <v>213439685</v>
      </c>
      <c r="K32" s="90">
        <v>213439685</v>
      </c>
      <c r="L32" s="90">
        <v>213439685</v>
      </c>
      <c r="M32" s="90">
        <v>213439685</v>
      </c>
      <c r="N32" s="68">
        <f t="shared" si="1"/>
        <v>0.98986562354908636</v>
      </c>
      <c r="O32" s="85">
        <f t="shared" si="3"/>
        <v>0.98986562354908636</v>
      </c>
    </row>
    <row r="33" spans="1:15" x14ac:dyDescent="0.25">
      <c r="A33" s="88" t="s">
        <v>67</v>
      </c>
      <c r="B33" s="89" t="s">
        <v>68</v>
      </c>
      <c r="C33" s="90">
        <v>441909836</v>
      </c>
      <c r="D33" s="90">
        <v>0</v>
      </c>
      <c r="E33" s="90">
        <v>0</v>
      </c>
      <c r="F33" s="90">
        <v>441909836</v>
      </c>
      <c r="G33" s="90">
        <v>0</v>
      </c>
      <c r="H33" s="90">
        <v>441909836</v>
      </c>
      <c r="I33" s="90">
        <v>0</v>
      </c>
      <c r="J33" s="90">
        <v>402873296</v>
      </c>
      <c r="K33" s="90">
        <v>400572434</v>
      </c>
      <c r="L33" s="90">
        <v>400572434</v>
      </c>
      <c r="M33" s="90">
        <v>365238814</v>
      </c>
      <c r="N33" s="68">
        <f t="shared" si="1"/>
        <v>0.91166401645787309</v>
      </c>
      <c r="O33" s="85">
        <f t="shared" si="3"/>
        <v>0.90645738421626809</v>
      </c>
    </row>
    <row r="34" spans="1:15" x14ac:dyDescent="0.25">
      <c r="A34" s="88" t="s">
        <v>69</v>
      </c>
      <c r="B34" s="89" t="s">
        <v>70</v>
      </c>
      <c r="C34" s="90">
        <v>25000000</v>
      </c>
      <c r="D34" s="90">
        <v>37000000</v>
      </c>
      <c r="E34" s="90">
        <v>0</v>
      </c>
      <c r="F34" s="90">
        <v>62000000</v>
      </c>
      <c r="G34" s="90">
        <v>0</v>
      </c>
      <c r="H34" s="90">
        <v>62000000</v>
      </c>
      <c r="I34" s="90">
        <v>0</v>
      </c>
      <c r="J34" s="90">
        <v>50231729</v>
      </c>
      <c r="K34" s="90">
        <v>50022291</v>
      </c>
      <c r="L34" s="90">
        <v>50022291</v>
      </c>
      <c r="M34" s="90">
        <v>47162986</v>
      </c>
      <c r="N34" s="68">
        <f t="shared" si="1"/>
        <v>0.81018917741935481</v>
      </c>
      <c r="O34" s="85">
        <f t="shared" si="3"/>
        <v>0.80681114516129038</v>
      </c>
    </row>
    <row r="35" spans="1:15" x14ac:dyDescent="0.25">
      <c r="A35" s="88" t="s">
        <v>71</v>
      </c>
      <c r="B35" s="89" t="s">
        <v>72</v>
      </c>
      <c r="C35" s="90">
        <v>349198488</v>
      </c>
      <c r="D35" s="90">
        <v>0</v>
      </c>
      <c r="E35" s="90">
        <v>129360534</v>
      </c>
      <c r="F35" s="90">
        <v>219837954</v>
      </c>
      <c r="G35" s="90">
        <v>0</v>
      </c>
      <c r="H35" s="90">
        <v>219837954</v>
      </c>
      <c r="I35" s="90">
        <v>0</v>
      </c>
      <c r="J35" s="90">
        <v>217029111</v>
      </c>
      <c r="K35" s="90">
        <v>217029111</v>
      </c>
      <c r="L35" s="90">
        <v>217029111</v>
      </c>
      <c r="M35" s="90">
        <v>217029111</v>
      </c>
      <c r="N35" s="68">
        <f t="shared" si="1"/>
        <v>0.98722312071736262</v>
      </c>
      <c r="O35" s="85">
        <f t="shared" si="3"/>
        <v>0.98722312071736262</v>
      </c>
    </row>
    <row r="36" spans="1:15" x14ac:dyDescent="0.25">
      <c r="A36" s="88" t="s">
        <v>73</v>
      </c>
      <c r="B36" s="89" t="s">
        <v>74</v>
      </c>
      <c r="C36" s="90">
        <v>132458676</v>
      </c>
      <c r="D36" s="90">
        <v>0</v>
      </c>
      <c r="E36" s="90">
        <v>43264375</v>
      </c>
      <c r="F36" s="90">
        <v>89194301</v>
      </c>
      <c r="G36" s="90">
        <v>0</v>
      </c>
      <c r="H36" s="90">
        <v>89194301</v>
      </c>
      <c r="I36" s="90">
        <v>0</v>
      </c>
      <c r="J36" s="90">
        <v>73725887</v>
      </c>
      <c r="K36" s="90">
        <v>73725887</v>
      </c>
      <c r="L36" s="90">
        <v>73725887</v>
      </c>
      <c r="M36" s="90">
        <v>73725887</v>
      </c>
      <c r="N36" s="68">
        <f t="shared" si="1"/>
        <v>0.82657620692604561</v>
      </c>
      <c r="O36" s="85">
        <f t="shared" si="3"/>
        <v>0.82657620692604561</v>
      </c>
    </row>
    <row r="37" spans="1:15" ht="26.25" thickBot="1" x14ac:dyDescent="0.3">
      <c r="A37" s="96" t="s">
        <v>75</v>
      </c>
      <c r="B37" s="6" t="s">
        <v>76</v>
      </c>
      <c r="C37" s="97">
        <v>1234371000</v>
      </c>
      <c r="D37" s="98"/>
      <c r="E37" s="98"/>
      <c r="F37" s="90">
        <f t="shared" ref="F32:F37" si="9">+C37+D37-E37</f>
        <v>1234371000</v>
      </c>
      <c r="G37" s="98">
        <v>1234371000</v>
      </c>
      <c r="H37" s="99">
        <v>0</v>
      </c>
      <c r="I37" s="90">
        <v>0</v>
      </c>
      <c r="J37" s="98">
        <v>0</v>
      </c>
      <c r="K37" s="98">
        <v>0</v>
      </c>
      <c r="L37" s="98">
        <v>0</v>
      </c>
      <c r="M37" s="98">
        <v>0</v>
      </c>
      <c r="N37" s="68">
        <f t="shared" si="1"/>
        <v>0</v>
      </c>
      <c r="O37" s="68">
        <f>+K37/G37</f>
        <v>0</v>
      </c>
    </row>
    <row r="38" spans="1:15" ht="16.5" thickTop="1" thickBot="1" x14ac:dyDescent="0.3">
      <c r="A38" s="118" t="s">
        <v>77</v>
      </c>
      <c r="B38" s="119"/>
      <c r="C38" s="100">
        <f t="shared" ref="C38:M38" si="10">+C39+C50</f>
        <v>16015709000</v>
      </c>
      <c r="D38" s="100">
        <f t="shared" si="10"/>
        <v>1638555609</v>
      </c>
      <c r="E38" s="100">
        <f t="shared" si="10"/>
        <v>1631555609</v>
      </c>
      <c r="F38" s="100">
        <f t="shared" si="10"/>
        <v>16022709000</v>
      </c>
      <c r="G38" s="100">
        <f t="shared" si="10"/>
        <v>0</v>
      </c>
      <c r="H38" s="100">
        <f t="shared" si="10"/>
        <v>15302216986.349998</v>
      </c>
      <c r="I38" s="100">
        <f t="shared" si="10"/>
        <v>720492013.64999998</v>
      </c>
      <c r="J38" s="100">
        <f t="shared" si="10"/>
        <v>14453377876.139999</v>
      </c>
      <c r="K38" s="100">
        <f t="shared" si="10"/>
        <v>7739910650.7399988</v>
      </c>
      <c r="L38" s="100">
        <f t="shared" si="10"/>
        <v>7739910650.7399988</v>
      </c>
      <c r="M38" s="100">
        <f t="shared" si="10"/>
        <v>7734679567.7399988</v>
      </c>
      <c r="N38" s="101">
        <f t="shared" si="1"/>
        <v>0.90205581816033731</v>
      </c>
      <c r="O38" s="102">
        <f t="shared" si="3"/>
        <v>0.48305880427211145</v>
      </c>
    </row>
    <row r="39" spans="1:15" ht="15.75" thickTop="1" x14ac:dyDescent="0.25">
      <c r="A39" s="83" t="s">
        <v>78</v>
      </c>
      <c r="B39" s="7" t="s">
        <v>79</v>
      </c>
      <c r="C39" s="103">
        <f>+C40</f>
        <v>649249000</v>
      </c>
      <c r="D39" s="103">
        <f t="shared" ref="D39:M39" si="11">+D40</f>
        <v>70565000</v>
      </c>
      <c r="E39" s="103">
        <f t="shared" si="11"/>
        <v>311754498</v>
      </c>
      <c r="F39" s="103">
        <f t="shared" si="11"/>
        <v>408059502</v>
      </c>
      <c r="G39" s="103">
        <f t="shared" si="11"/>
        <v>0</v>
      </c>
      <c r="H39" s="103">
        <f>+H40</f>
        <v>403210371</v>
      </c>
      <c r="I39" s="103">
        <f t="shared" si="11"/>
        <v>4849131</v>
      </c>
      <c r="J39" s="103">
        <f t="shared" si="11"/>
        <v>332645371</v>
      </c>
      <c r="K39" s="103">
        <f t="shared" si="11"/>
        <v>37540461.370000005</v>
      </c>
      <c r="L39" s="103">
        <f t="shared" si="11"/>
        <v>37540461.370000005</v>
      </c>
      <c r="M39" s="103">
        <f t="shared" si="11"/>
        <v>37540461.370000005</v>
      </c>
      <c r="N39" s="93">
        <f t="shared" si="1"/>
        <v>0.81518839622560735</v>
      </c>
      <c r="O39" s="94">
        <f t="shared" si="3"/>
        <v>9.1997517974719292E-2</v>
      </c>
    </row>
    <row r="40" spans="1:15" x14ac:dyDescent="0.25">
      <c r="A40" s="83" t="s">
        <v>80</v>
      </c>
      <c r="B40" s="7" t="s">
        <v>81</v>
      </c>
      <c r="C40" s="92">
        <f>SUM(C41:C49)</f>
        <v>649249000</v>
      </c>
      <c r="D40" s="92">
        <f>SUM(D41:D49)</f>
        <v>70565000</v>
      </c>
      <c r="E40" s="92">
        <f>SUM(E41:E49)</f>
        <v>311754498</v>
      </c>
      <c r="F40" s="92">
        <f>SUM(F41:F49)</f>
        <v>408059502</v>
      </c>
      <c r="G40" s="92">
        <f>SUM(G42:G49)</f>
        <v>0</v>
      </c>
      <c r="H40" s="92">
        <f t="shared" ref="H40:M40" si="12">SUM(H41:H49)</f>
        <v>403210371</v>
      </c>
      <c r="I40" s="92">
        <f t="shared" si="12"/>
        <v>4849131</v>
      </c>
      <c r="J40" s="92">
        <f t="shared" si="12"/>
        <v>332645371</v>
      </c>
      <c r="K40" s="92">
        <f t="shared" si="12"/>
        <v>37540461.370000005</v>
      </c>
      <c r="L40" s="92">
        <f t="shared" si="12"/>
        <v>37540461.370000005</v>
      </c>
      <c r="M40" s="92">
        <f t="shared" si="12"/>
        <v>37540461.370000005</v>
      </c>
      <c r="N40" s="93">
        <f t="shared" si="1"/>
        <v>0.81518839622560735</v>
      </c>
      <c r="O40" s="94">
        <f t="shared" si="3"/>
        <v>9.1997517974719292E-2</v>
      </c>
    </row>
    <row r="41" spans="1:15" x14ac:dyDescent="0.25">
      <c r="A41" s="88" t="s">
        <v>190</v>
      </c>
      <c r="B41" s="89" t="s">
        <v>182</v>
      </c>
      <c r="C41" s="90">
        <v>0</v>
      </c>
      <c r="D41" s="90">
        <v>63565000</v>
      </c>
      <c r="E41" s="90">
        <v>0</v>
      </c>
      <c r="F41" s="90">
        <f t="shared" ref="F41:F49" si="13">+C41+D41-E41</f>
        <v>63565000</v>
      </c>
      <c r="G41" s="90"/>
      <c r="H41" s="90">
        <v>63565000</v>
      </c>
      <c r="I41" s="90">
        <v>0</v>
      </c>
      <c r="J41" s="90">
        <v>0</v>
      </c>
      <c r="K41" s="90">
        <v>0</v>
      </c>
      <c r="L41" s="90">
        <v>0</v>
      </c>
      <c r="M41" s="90">
        <v>0</v>
      </c>
      <c r="N41" s="68"/>
      <c r="O41" s="85"/>
    </row>
    <row r="42" spans="1:15" x14ac:dyDescent="0.25">
      <c r="A42" s="88" t="s">
        <v>82</v>
      </c>
      <c r="B42" s="89" t="s">
        <v>83</v>
      </c>
      <c r="C42" s="90">
        <v>245000000</v>
      </c>
      <c r="D42" s="90">
        <v>7000000</v>
      </c>
      <c r="E42" s="90">
        <v>167294100</v>
      </c>
      <c r="F42" s="90">
        <v>84705900</v>
      </c>
      <c r="G42" s="90">
        <v>0</v>
      </c>
      <c r="H42" s="90">
        <v>84705900</v>
      </c>
      <c r="I42" s="90">
        <v>0</v>
      </c>
      <c r="J42" s="90">
        <v>77705900</v>
      </c>
      <c r="K42" s="90">
        <v>0</v>
      </c>
      <c r="L42" s="90">
        <v>0</v>
      </c>
      <c r="M42" s="90">
        <v>0</v>
      </c>
      <c r="N42" s="68">
        <f>+J42/F42</f>
        <v>0.91736112832754269</v>
      </c>
      <c r="O42" s="85">
        <f t="shared" si="3"/>
        <v>0</v>
      </c>
    </row>
    <row r="43" spans="1:15" ht="38.25" x14ac:dyDescent="0.25">
      <c r="A43" s="88" t="s">
        <v>84</v>
      </c>
      <c r="B43" s="89" t="s">
        <v>85</v>
      </c>
      <c r="C43" s="90">
        <v>5459000</v>
      </c>
      <c r="D43" s="90">
        <v>0</v>
      </c>
      <c r="E43" s="90">
        <v>0</v>
      </c>
      <c r="F43" s="90">
        <v>5459000</v>
      </c>
      <c r="G43" s="90">
        <v>0</v>
      </c>
      <c r="H43" s="90">
        <v>800000</v>
      </c>
      <c r="I43" s="90">
        <v>4659000</v>
      </c>
      <c r="J43" s="90">
        <v>800000</v>
      </c>
      <c r="K43" s="90">
        <v>800000</v>
      </c>
      <c r="L43" s="90">
        <v>800000</v>
      </c>
      <c r="M43" s="90">
        <v>800000</v>
      </c>
      <c r="N43" s="68">
        <f>+J43/F43</f>
        <v>0.14654698662758747</v>
      </c>
      <c r="O43" s="85">
        <f t="shared" si="3"/>
        <v>0.14654698662758747</v>
      </c>
    </row>
    <row r="44" spans="1:15" x14ac:dyDescent="0.25">
      <c r="A44" s="88" t="s">
        <v>86</v>
      </c>
      <c r="B44" s="89" t="s">
        <v>87</v>
      </c>
      <c r="C44" s="90">
        <v>37000000</v>
      </c>
      <c r="D44" s="90">
        <v>0</v>
      </c>
      <c r="E44" s="90">
        <v>153398</v>
      </c>
      <c r="F44" s="90">
        <v>36846602</v>
      </c>
      <c r="G44" s="90">
        <v>0</v>
      </c>
      <c r="H44" s="90">
        <v>36846602</v>
      </c>
      <c r="I44" s="90">
        <v>0</v>
      </c>
      <c r="J44" s="90">
        <v>36846602</v>
      </c>
      <c r="K44" s="90">
        <v>11111000</v>
      </c>
      <c r="L44" s="90">
        <v>11111000</v>
      </c>
      <c r="M44" s="90">
        <v>11111000</v>
      </c>
      <c r="N44" s="68">
        <f>+J44/F44</f>
        <v>1</v>
      </c>
      <c r="O44" s="85">
        <f t="shared" si="3"/>
        <v>0.30154748055193803</v>
      </c>
    </row>
    <row r="45" spans="1:15" ht="25.5" x14ac:dyDescent="0.25">
      <c r="A45" s="88" t="s">
        <v>88</v>
      </c>
      <c r="B45" s="89" t="s">
        <v>89</v>
      </c>
      <c r="C45" s="90">
        <v>231000000</v>
      </c>
      <c r="D45" s="90">
        <v>0</v>
      </c>
      <c r="E45" s="90">
        <v>58142000</v>
      </c>
      <c r="F45" s="90">
        <v>172858000</v>
      </c>
      <c r="G45" s="90">
        <v>0</v>
      </c>
      <c r="H45" s="90">
        <v>172858000</v>
      </c>
      <c r="I45" s="90">
        <v>0</v>
      </c>
      <c r="J45" s="90">
        <v>172858000</v>
      </c>
      <c r="K45" s="90">
        <v>0</v>
      </c>
      <c r="L45" s="90">
        <v>0</v>
      </c>
      <c r="M45" s="90">
        <v>0</v>
      </c>
      <c r="N45" s="68">
        <f>+J45/F45</f>
        <v>1</v>
      </c>
      <c r="O45" s="85">
        <f t="shared" si="3"/>
        <v>0</v>
      </c>
    </row>
    <row r="46" spans="1:15" ht="38.25" x14ac:dyDescent="0.25">
      <c r="A46" s="88" t="s">
        <v>90</v>
      </c>
      <c r="B46" s="89" t="s">
        <v>91</v>
      </c>
      <c r="C46" s="90">
        <v>44285000</v>
      </c>
      <c r="D46" s="90">
        <v>0</v>
      </c>
      <c r="E46" s="90">
        <v>0</v>
      </c>
      <c r="F46" s="90">
        <v>44285000</v>
      </c>
      <c r="G46" s="90">
        <v>0</v>
      </c>
      <c r="H46" s="90">
        <v>44284869</v>
      </c>
      <c r="I46" s="90">
        <v>131</v>
      </c>
      <c r="J46" s="90">
        <v>44284869</v>
      </c>
      <c r="K46" s="90">
        <v>25479461.370000001</v>
      </c>
      <c r="L46" s="90">
        <v>25479461.370000001</v>
      </c>
      <c r="M46" s="90">
        <v>25479461.370000001</v>
      </c>
      <c r="N46" s="68">
        <f>+J46/F46</f>
        <v>0.99999704188777239</v>
      </c>
      <c r="O46" s="85">
        <f t="shared" si="3"/>
        <v>0.5753519559670317</v>
      </c>
    </row>
    <row r="47" spans="1:15" ht="38.25" x14ac:dyDescent="0.25">
      <c r="A47" s="88" t="s">
        <v>92</v>
      </c>
      <c r="B47" s="89" t="s">
        <v>93</v>
      </c>
      <c r="C47" s="90">
        <v>6165000</v>
      </c>
      <c r="D47" s="90">
        <v>0</v>
      </c>
      <c r="E47" s="90">
        <v>6165000</v>
      </c>
      <c r="F47" s="90">
        <v>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0">
        <v>0</v>
      </c>
      <c r="N47" s="68"/>
      <c r="O47" s="85"/>
    </row>
    <row r="48" spans="1:15" x14ac:dyDescent="0.25">
      <c r="A48" s="88" t="s">
        <v>183</v>
      </c>
      <c r="B48" s="89" t="s">
        <v>182</v>
      </c>
      <c r="C48" s="90">
        <v>340000</v>
      </c>
      <c r="D48" s="90">
        <v>0</v>
      </c>
      <c r="E48" s="90">
        <v>0</v>
      </c>
      <c r="F48" s="90">
        <v>340000</v>
      </c>
      <c r="G48" s="90">
        <v>0</v>
      </c>
      <c r="H48" s="90">
        <v>150000</v>
      </c>
      <c r="I48" s="90">
        <v>190000</v>
      </c>
      <c r="J48" s="90">
        <v>150000</v>
      </c>
      <c r="K48" s="90">
        <v>150000</v>
      </c>
      <c r="L48" s="90">
        <v>150000</v>
      </c>
      <c r="M48" s="90">
        <v>150000</v>
      </c>
      <c r="N48" s="68">
        <f>+J48/F48</f>
        <v>0.44117647058823528</v>
      </c>
      <c r="O48" s="85">
        <f>+K48/F48</f>
        <v>0.44117647058823528</v>
      </c>
    </row>
    <row r="49" spans="1:15" ht="25.5" x14ac:dyDescent="0.25">
      <c r="A49" s="88" t="s">
        <v>94</v>
      </c>
      <c r="B49" s="89" t="s">
        <v>95</v>
      </c>
      <c r="C49" s="90">
        <v>80000000</v>
      </c>
      <c r="D49" s="90">
        <v>0</v>
      </c>
      <c r="E49" s="90">
        <v>80000000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90">
        <v>0</v>
      </c>
      <c r="N49" s="68"/>
      <c r="O49" s="85"/>
    </row>
    <row r="50" spans="1:15" x14ac:dyDescent="0.25">
      <c r="A50" s="104" t="s">
        <v>96</v>
      </c>
      <c r="B50" s="37" t="s">
        <v>97</v>
      </c>
      <c r="C50" s="92">
        <f>+C51</f>
        <v>15366460000</v>
      </c>
      <c r="D50" s="92">
        <f t="shared" ref="D50:M50" si="14">+D51</f>
        <v>1567990609</v>
      </c>
      <c r="E50" s="92">
        <f t="shared" si="14"/>
        <v>1319801111</v>
      </c>
      <c r="F50" s="92">
        <f t="shared" si="14"/>
        <v>15614649498</v>
      </c>
      <c r="G50" s="92">
        <f t="shared" si="14"/>
        <v>0</v>
      </c>
      <c r="H50" s="92">
        <f t="shared" si="14"/>
        <v>14899006615.349998</v>
      </c>
      <c r="I50" s="92">
        <f t="shared" si="14"/>
        <v>715642882.64999998</v>
      </c>
      <c r="J50" s="92">
        <f t="shared" si="14"/>
        <v>14120732505.139999</v>
      </c>
      <c r="K50" s="92">
        <f t="shared" si="14"/>
        <v>7702370189.3699989</v>
      </c>
      <c r="L50" s="92">
        <f t="shared" si="14"/>
        <v>7702370189.3699989</v>
      </c>
      <c r="M50" s="92">
        <f t="shared" si="14"/>
        <v>7697139106.3699989</v>
      </c>
      <c r="N50" s="93">
        <f t="shared" ref="N50:N91" si="15">+J50/F50</f>
        <v>0.90432593488240975</v>
      </c>
      <c r="O50" s="94">
        <f t="shared" si="3"/>
        <v>0.49327845561673067</v>
      </c>
    </row>
    <row r="51" spans="1:15" x14ac:dyDescent="0.25">
      <c r="A51" s="105" t="s">
        <v>98</v>
      </c>
      <c r="B51" s="9" t="s">
        <v>99</v>
      </c>
      <c r="C51" s="92">
        <f>SUM(C52:C68)</f>
        <v>15366460000</v>
      </c>
      <c r="D51" s="92">
        <f t="shared" ref="D51:M51" si="16">SUM(D52:D68)</f>
        <v>1567990609</v>
      </c>
      <c r="E51" s="92">
        <f t="shared" si="16"/>
        <v>1319801111</v>
      </c>
      <c r="F51" s="92">
        <f t="shared" si="16"/>
        <v>15614649498</v>
      </c>
      <c r="G51" s="92">
        <f t="shared" si="16"/>
        <v>0</v>
      </c>
      <c r="H51" s="92">
        <f t="shared" si="16"/>
        <v>14899006615.349998</v>
      </c>
      <c r="I51" s="92">
        <f t="shared" si="16"/>
        <v>715642882.64999998</v>
      </c>
      <c r="J51" s="92">
        <f t="shared" si="16"/>
        <v>14120732505.139999</v>
      </c>
      <c r="K51" s="92">
        <f t="shared" si="16"/>
        <v>7702370189.3699989</v>
      </c>
      <c r="L51" s="92">
        <f t="shared" si="16"/>
        <v>7702370189.3699989</v>
      </c>
      <c r="M51" s="92">
        <f t="shared" si="16"/>
        <v>7697139106.3699989</v>
      </c>
      <c r="N51" s="93">
        <f t="shared" si="15"/>
        <v>0.90432593488240975</v>
      </c>
      <c r="O51" s="94">
        <f t="shared" si="3"/>
        <v>0.49327845561673067</v>
      </c>
    </row>
    <row r="52" spans="1:15" ht="25.5" x14ac:dyDescent="0.25">
      <c r="A52" s="88" t="s">
        <v>100</v>
      </c>
      <c r="B52" s="89" t="s">
        <v>101</v>
      </c>
      <c r="C52" s="90">
        <v>10300000</v>
      </c>
      <c r="D52" s="90">
        <v>5000000</v>
      </c>
      <c r="E52" s="90">
        <v>0</v>
      </c>
      <c r="F52" s="90">
        <v>15300000</v>
      </c>
      <c r="G52" s="90">
        <v>0</v>
      </c>
      <c r="H52" s="90">
        <v>10300000</v>
      </c>
      <c r="I52" s="90">
        <v>5000000</v>
      </c>
      <c r="J52" s="90">
        <v>7835000</v>
      </c>
      <c r="K52" s="90">
        <v>7835000</v>
      </c>
      <c r="L52" s="90">
        <v>7835000</v>
      </c>
      <c r="M52" s="90">
        <v>7835000</v>
      </c>
      <c r="N52" s="68">
        <f t="shared" si="15"/>
        <v>0.51209150326797381</v>
      </c>
      <c r="O52" s="85">
        <f t="shared" si="3"/>
        <v>0.51209150326797381</v>
      </c>
    </row>
    <row r="53" spans="1:15" x14ac:dyDescent="0.25">
      <c r="A53" s="88" t="s">
        <v>102</v>
      </c>
      <c r="B53" s="89" t="s">
        <v>103</v>
      </c>
      <c r="C53" s="90">
        <v>1732504000</v>
      </c>
      <c r="D53" s="90">
        <v>0</v>
      </c>
      <c r="E53" s="90">
        <v>0</v>
      </c>
      <c r="F53" s="90">
        <v>1732504000</v>
      </c>
      <c r="G53" s="90">
        <v>0</v>
      </c>
      <c r="H53" s="90">
        <v>1732503192</v>
      </c>
      <c r="I53" s="90">
        <v>808</v>
      </c>
      <c r="J53" s="90">
        <v>1732503192</v>
      </c>
      <c r="K53" s="90">
        <v>885837472</v>
      </c>
      <c r="L53" s="90">
        <v>885837472</v>
      </c>
      <c r="M53" s="90">
        <v>885837472</v>
      </c>
      <c r="N53" s="68">
        <f t="shared" si="15"/>
        <v>0.99999953362301042</v>
      </c>
      <c r="O53" s="85">
        <f t="shared" si="3"/>
        <v>0.5113047196427829</v>
      </c>
    </row>
    <row r="54" spans="1:15" x14ac:dyDescent="0.25">
      <c r="A54" s="88" t="s">
        <v>104</v>
      </c>
      <c r="B54" s="89" t="s">
        <v>105</v>
      </c>
      <c r="C54" s="90">
        <v>17047000</v>
      </c>
      <c r="D54" s="90">
        <v>0</v>
      </c>
      <c r="E54" s="90">
        <v>0</v>
      </c>
      <c r="F54" s="90">
        <v>17047000</v>
      </c>
      <c r="G54" s="90">
        <v>0</v>
      </c>
      <c r="H54" s="90">
        <v>17046540</v>
      </c>
      <c r="I54" s="90">
        <v>460</v>
      </c>
      <c r="J54" s="90">
        <v>17046540</v>
      </c>
      <c r="K54" s="90">
        <v>15716005</v>
      </c>
      <c r="L54" s="90">
        <v>15716005</v>
      </c>
      <c r="M54" s="90">
        <v>15716005</v>
      </c>
      <c r="N54" s="68">
        <f t="shared" si="15"/>
        <v>0.99997301577990261</v>
      </c>
      <c r="O54" s="85">
        <f t="shared" si="3"/>
        <v>0.92192203906845782</v>
      </c>
    </row>
    <row r="55" spans="1:15" ht="38.25" x14ac:dyDescent="0.25">
      <c r="A55" s="88" t="s">
        <v>106</v>
      </c>
      <c r="B55" s="89" t="s">
        <v>107</v>
      </c>
      <c r="C55" s="90">
        <v>120304000</v>
      </c>
      <c r="D55" s="90">
        <v>0</v>
      </c>
      <c r="E55" s="90">
        <v>0</v>
      </c>
      <c r="F55" s="90">
        <v>120304000</v>
      </c>
      <c r="G55" s="90">
        <v>0</v>
      </c>
      <c r="H55" s="90">
        <v>120304000</v>
      </c>
      <c r="I55" s="90">
        <v>0</v>
      </c>
      <c r="J55" s="90">
        <v>69062250</v>
      </c>
      <c r="K55" s="90">
        <v>69062250</v>
      </c>
      <c r="L55" s="90">
        <v>69062250</v>
      </c>
      <c r="M55" s="90">
        <v>69062250</v>
      </c>
      <c r="N55" s="68">
        <f t="shared" si="15"/>
        <v>0.57406445338475864</v>
      </c>
      <c r="O55" s="85">
        <f t="shared" si="3"/>
        <v>0.57406445338475864</v>
      </c>
    </row>
    <row r="56" spans="1:15" ht="25.5" x14ac:dyDescent="0.25">
      <c r="A56" s="88" t="s">
        <v>108</v>
      </c>
      <c r="B56" s="89" t="s">
        <v>109</v>
      </c>
      <c r="C56" s="90">
        <v>6180000</v>
      </c>
      <c r="D56" s="90">
        <v>0</v>
      </c>
      <c r="E56" s="90">
        <v>0</v>
      </c>
      <c r="F56" s="90">
        <v>6180000</v>
      </c>
      <c r="G56" s="90">
        <v>0</v>
      </c>
      <c r="H56" s="90">
        <v>6180000</v>
      </c>
      <c r="I56" s="90">
        <v>0</v>
      </c>
      <c r="J56" s="90">
        <v>0</v>
      </c>
      <c r="K56" s="90">
        <v>0</v>
      </c>
      <c r="L56" s="90">
        <v>0</v>
      </c>
      <c r="M56" s="90">
        <v>0</v>
      </c>
      <c r="N56" s="68">
        <f t="shared" si="15"/>
        <v>0</v>
      </c>
      <c r="O56" s="85">
        <f t="shared" si="3"/>
        <v>0</v>
      </c>
    </row>
    <row r="57" spans="1:15" x14ac:dyDescent="0.25">
      <c r="A57" s="88" t="s">
        <v>110</v>
      </c>
      <c r="B57" s="89" t="s">
        <v>111</v>
      </c>
      <c r="C57" s="90">
        <v>4569812000</v>
      </c>
      <c r="D57" s="90">
        <v>0</v>
      </c>
      <c r="E57" s="90">
        <v>0</v>
      </c>
      <c r="F57" s="90">
        <v>4569812000</v>
      </c>
      <c r="G57" s="90">
        <v>0</v>
      </c>
      <c r="H57" s="90">
        <v>4569811670</v>
      </c>
      <c r="I57" s="90">
        <v>330</v>
      </c>
      <c r="J57" s="90">
        <v>4569811670</v>
      </c>
      <c r="K57" s="90">
        <v>3048227635.9499998</v>
      </c>
      <c r="L57" s="90">
        <v>3048227635.9499998</v>
      </c>
      <c r="M57" s="90">
        <v>3048227635.9499998</v>
      </c>
      <c r="N57" s="68">
        <f t="shared" si="15"/>
        <v>0.99999992778696367</v>
      </c>
      <c r="O57" s="85">
        <f t="shared" si="3"/>
        <v>0.66703567585493662</v>
      </c>
    </row>
    <row r="58" spans="1:15" x14ac:dyDescent="0.25">
      <c r="A58" s="88" t="s">
        <v>112</v>
      </c>
      <c r="B58" s="89" t="s">
        <v>113</v>
      </c>
      <c r="C58" s="90">
        <v>2279550000</v>
      </c>
      <c r="D58" s="90">
        <v>331610657</v>
      </c>
      <c r="E58" s="90">
        <v>0</v>
      </c>
      <c r="F58" s="90">
        <v>2611160657</v>
      </c>
      <c r="G58" s="90">
        <v>0</v>
      </c>
      <c r="H58" s="90">
        <v>2504963430</v>
      </c>
      <c r="I58" s="90">
        <v>106197227</v>
      </c>
      <c r="J58" s="90">
        <v>2424623430</v>
      </c>
      <c r="K58" s="90">
        <v>1060834764</v>
      </c>
      <c r="L58" s="90">
        <v>1060834764</v>
      </c>
      <c r="M58" s="90">
        <v>1060834764</v>
      </c>
      <c r="N58" s="68">
        <f t="shared" si="15"/>
        <v>0.92856156648196619</v>
      </c>
      <c r="O58" s="85">
        <f t="shared" si="3"/>
        <v>0.4062694346884072</v>
      </c>
    </row>
    <row r="59" spans="1:15" ht="51" x14ac:dyDescent="0.25">
      <c r="A59" s="88" t="s">
        <v>114</v>
      </c>
      <c r="B59" s="89" t="s">
        <v>115</v>
      </c>
      <c r="C59" s="90">
        <v>1748400000</v>
      </c>
      <c r="D59" s="90">
        <v>587019895</v>
      </c>
      <c r="E59" s="90">
        <v>392000000</v>
      </c>
      <c r="F59" s="90">
        <v>1943419895</v>
      </c>
      <c r="G59" s="90">
        <v>0</v>
      </c>
      <c r="H59" s="90">
        <v>1814370435</v>
      </c>
      <c r="I59" s="90">
        <v>129049460</v>
      </c>
      <c r="J59" s="90">
        <v>1588673266</v>
      </c>
      <c r="K59" s="90">
        <v>862323605.63</v>
      </c>
      <c r="L59" s="90">
        <v>862323605.63</v>
      </c>
      <c r="M59" s="90">
        <v>862323605.63</v>
      </c>
      <c r="N59" s="68">
        <f t="shared" si="15"/>
        <v>0.81746269557459683</v>
      </c>
      <c r="O59" s="85">
        <f t="shared" si="3"/>
        <v>0.44371450958620551</v>
      </c>
    </row>
    <row r="60" spans="1:15" ht="38.25" x14ac:dyDescent="0.25">
      <c r="A60" s="88" t="s">
        <v>116</v>
      </c>
      <c r="B60" s="89" t="s">
        <v>117</v>
      </c>
      <c r="C60" s="90">
        <v>361182000</v>
      </c>
      <c r="D60" s="90">
        <v>207000000</v>
      </c>
      <c r="E60" s="90">
        <v>91538063</v>
      </c>
      <c r="F60" s="90">
        <v>476643937</v>
      </c>
      <c r="G60" s="90">
        <v>0</v>
      </c>
      <c r="H60" s="90">
        <v>367926025.55000001</v>
      </c>
      <c r="I60" s="90">
        <v>108717911.45</v>
      </c>
      <c r="J60" s="90">
        <v>350572383.33999997</v>
      </c>
      <c r="K60" s="90">
        <v>264107971.37</v>
      </c>
      <c r="L60" s="90">
        <v>264107971.37</v>
      </c>
      <c r="M60" s="90">
        <v>264107971.37</v>
      </c>
      <c r="N60" s="68">
        <f t="shared" si="15"/>
        <v>0.73550161058693997</v>
      </c>
      <c r="O60" s="85">
        <f t="shared" si="3"/>
        <v>0.55409908921174422</v>
      </c>
    </row>
    <row r="61" spans="1:15" x14ac:dyDescent="0.25">
      <c r="A61" s="88" t="s">
        <v>118</v>
      </c>
      <c r="B61" s="89" t="s">
        <v>119</v>
      </c>
      <c r="C61" s="90">
        <v>1085206000</v>
      </c>
      <c r="D61" s="90">
        <v>72404000</v>
      </c>
      <c r="E61" s="90">
        <v>428507094</v>
      </c>
      <c r="F61" s="90">
        <v>729102906</v>
      </c>
      <c r="G61" s="90">
        <v>0</v>
      </c>
      <c r="H61" s="90">
        <v>618347103.79999995</v>
      </c>
      <c r="I61" s="90">
        <v>110755802.2</v>
      </c>
      <c r="J61" s="90">
        <v>614347103.79999995</v>
      </c>
      <c r="K61" s="90">
        <v>361168460.19999999</v>
      </c>
      <c r="L61" s="90">
        <v>361168460.19999999</v>
      </c>
      <c r="M61" s="90">
        <v>361168460.19999999</v>
      </c>
      <c r="N61" s="68">
        <f t="shared" si="15"/>
        <v>0.84260685116512202</v>
      </c>
      <c r="O61" s="85">
        <f t="shared" si="3"/>
        <v>0.49536006128605387</v>
      </c>
    </row>
    <row r="62" spans="1:15" ht="38.25" x14ac:dyDescent="0.25">
      <c r="A62" s="88" t="s">
        <v>120</v>
      </c>
      <c r="B62" s="89" t="s">
        <v>121</v>
      </c>
      <c r="C62" s="90">
        <v>388900000</v>
      </c>
      <c r="D62" s="90">
        <v>260000000</v>
      </c>
      <c r="E62" s="90">
        <v>272788513</v>
      </c>
      <c r="F62" s="90">
        <v>376111487</v>
      </c>
      <c r="G62" s="90">
        <v>0</v>
      </c>
      <c r="H62" s="90">
        <v>340979487</v>
      </c>
      <c r="I62" s="90">
        <v>35132000</v>
      </c>
      <c r="J62" s="90">
        <v>169979487</v>
      </c>
      <c r="K62" s="90">
        <v>18404938.32</v>
      </c>
      <c r="L62" s="90">
        <v>18404938.32</v>
      </c>
      <c r="M62" s="90">
        <v>18404938.32</v>
      </c>
      <c r="N62" s="68">
        <f t="shared" si="15"/>
        <v>0.4519391001743055</v>
      </c>
      <c r="O62" s="85">
        <f t="shared" si="3"/>
        <v>4.8934794485551034E-2</v>
      </c>
    </row>
    <row r="63" spans="1:15" ht="51" x14ac:dyDescent="0.25">
      <c r="A63" s="88" t="s">
        <v>122</v>
      </c>
      <c r="B63" s="89" t="s">
        <v>123</v>
      </c>
      <c r="C63" s="90">
        <v>40000000</v>
      </c>
      <c r="D63" s="90">
        <v>12500000</v>
      </c>
      <c r="E63" s="90">
        <v>15000000</v>
      </c>
      <c r="F63" s="90">
        <v>37500000</v>
      </c>
      <c r="G63" s="90">
        <v>0</v>
      </c>
      <c r="H63" s="90">
        <v>37500000</v>
      </c>
      <c r="I63" s="90">
        <v>0</v>
      </c>
      <c r="J63" s="90">
        <v>37500000</v>
      </c>
      <c r="K63" s="90">
        <v>21265600</v>
      </c>
      <c r="L63" s="90">
        <v>21265600</v>
      </c>
      <c r="M63" s="90">
        <v>21265600</v>
      </c>
      <c r="N63" s="68">
        <f t="shared" si="15"/>
        <v>1</v>
      </c>
      <c r="O63" s="85">
        <f t="shared" si="3"/>
        <v>0.56708266666666662</v>
      </c>
    </row>
    <row r="64" spans="1:15" x14ac:dyDescent="0.25">
      <c r="A64" s="88" t="s">
        <v>174</v>
      </c>
      <c r="B64" s="89" t="s">
        <v>175</v>
      </c>
      <c r="C64" s="90">
        <v>500000000</v>
      </c>
      <c r="D64" s="90">
        <v>0</v>
      </c>
      <c r="E64" s="90">
        <v>19967441</v>
      </c>
      <c r="F64" s="90">
        <v>480032559</v>
      </c>
      <c r="G64" s="90">
        <v>0</v>
      </c>
      <c r="H64" s="90">
        <v>480032559</v>
      </c>
      <c r="I64" s="90">
        <v>0</v>
      </c>
      <c r="J64" s="90">
        <v>480032559</v>
      </c>
      <c r="K64" s="90">
        <v>48003255.899999999</v>
      </c>
      <c r="L64" s="90">
        <v>48003255.899999999</v>
      </c>
      <c r="M64" s="90">
        <v>48003255.899999999</v>
      </c>
      <c r="N64" s="68">
        <f t="shared" si="15"/>
        <v>1</v>
      </c>
      <c r="O64" s="85">
        <f t="shared" si="3"/>
        <v>9.9999999999999992E-2</v>
      </c>
    </row>
    <row r="65" spans="1:15" ht="25.5" x14ac:dyDescent="0.25">
      <c r="A65" s="88" t="s">
        <v>124</v>
      </c>
      <c r="B65" s="89" t="s">
        <v>125</v>
      </c>
      <c r="C65" s="90">
        <v>90000000</v>
      </c>
      <c r="D65" s="90">
        <v>10000000</v>
      </c>
      <c r="E65" s="90">
        <v>100000000</v>
      </c>
      <c r="F65" s="90"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90">
        <v>0</v>
      </c>
      <c r="N65" s="68"/>
      <c r="O65" s="85"/>
    </row>
    <row r="66" spans="1:15" ht="51" x14ac:dyDescent="0.25">
      <c r="A66" s="88" t="s">
        <v>126</v>
      </c>
      <c r="B66" s="89" t="s">
        <v>127</v>
      </c>
      <c r="C66" s="90">
        <v>2575000</v>
      </c>
      <c r="D66" s="90">
        <v>0</v>
      </c>
      <c r="E66" s="90">
        <v>0</v>
      </c>
      <c r="F66" s="90">
        <v>2575000</v>
      </c>
      <c r="G66" s="90">
        <v>0</v>
      </c>
      <c r="H66" s="90">
        <v>2575000</v>
      </c>
      <c r="I66" s="90">
        <v>0</v>
      </c>
      <c r="J66" s="90">
        <v>243840</v>
      </c>
      <c r="K66" s="90">
        <v>243840</v>
      </c>
      <c r="L66" s="90">
        <v>243840</v>
      </c>
      <c r="M66" s="90">
        <v>243840</v>
      </c>
      <c r="N66" s="68">
        <f t="shared" si="15"/>
        <v>9.4695145631067956E-2</v>
      </c>
      <c r="O66" s="85">
        <f t="shared" si="3"/>
        <v>9.4695145631067956E-2</v>
      </c>
    </row>
    <row r="67" spans="1:15" ht="25.5" x14ac:dyDescent="0.25">
      <c r="A67" s="88" t="s">
        <v>128</v>
      </c>
      <c r="B67" s="89" t="s">
        <v>129</v>
      </c>
      <c r="C67" s="90">
        <v>1714500000</v>
      </c>
      <c r="D67" s="90">
        <v>82456057</v>
      </c>
      <c r="E67" s="90">
        <v>0</v>
      </c>
      <c r="F67" s="90">
        <v>1796956057</v>
      </c>
      <c r="G67" s="90">
        <v>0</v>
      </c>
      <c r="H67" s="90">
        <v>1776167173</v>
      </c>
      <c r="I67" s="90">
        <v>20788884</v>
      </c>
      <c r="J67" s="90">
        <v>1776167173</v>
      </c>
      <c r="K67" s="90">
        <v>757004780</v>
      </c>
      <c r="L67" s="90">
        <v>757004780</v>
      </c>
      <c r="M67" s="90">
        <v>757004780</v>
      </c>
      <c r="N67" s="68">
        <f t="shared" si="15"/>
        <v>0.98843105599660197</v>
      </c>
      <c r="O67" s="85">
        <f t="shared" si="3"/>
        <v>0.42127061318561781</v>
      </c>
    </row>
    <row r="68" spans="1:15" ht="26.25" thickBot="1" x14ac:dyDescent="0.3">
      <c r="A68" s="106" t="s">
        <v>130</v>
      </c>
      <c r="B68" s="107" t="s">
        <v>131</v>
      </c>
      <c r="C68" s="98">
        <v>700000000</v>
      </c>
      <c r="D68" s="90">
        <v>0</v>
      </c>
      <c r="E68" s="90">
        <v>0</v>
      </c>
      <c r="F68" s="90">
        <v>700000000</v>
      </c>
      <c r="G68" s="98">
        <v>0</v>
      </c>
      <c r="H68" s="98">
        <v>500000000</v>
      </c>
      <c r="I68" s="90">
        <v>200000000</v>
      </c>
      <c r="J68" s="98">
        <v>282334611</v>
      </c>
      <c r="K68" s="98">
        <v>282334611</v>
      </c>
      <c r="L68" s="98">
        <v>282334611</v>
      </c>
      <c r="M68" s="98">
        <v>277103528</v>
      </c>
      <c r="N68" s="68">
        <f t="shared" si="15"/>
        <v>0.4033351585714286</v>
      </c>
      <c r="O68" s="85">
        <f t="shared" si="3"/>
        <v>0.4033351585714286</v>
      </c>
    </row>
    <row r="69" spans="1:15" ht="16.5" thickTop="1" thickBot="1" x14ac:dyDescent="0.3">
      <c r="A69" s="118" t="s">
        <v>132</v>
      </c>
      <c r="B69" s="119"/>
      <c r="C69" s="100">
        <f>SUM(C70:C73)</f>
        <v>10646535000</v>
      </c>
      <c r="D69" s="100">
        <f t="shared" ref="D69:M69" si="17">SUM(D70:D73)</f>
        <v>0</v>
      </c>
      <c r="E69" s="100">
        <f t="shared" si="17"/>
        <v>66542585</v>
      </c>
      <c r="F69" s="100">
        <f t="shared" si="17"/>
        <v>10579992415</v>
      </c>
      <c r="G69" s="100">
        <f t="shared" si="17"/>
        <v>10000000000</v>
      </c>
      <c r="H69" s="100">
        <f t="shared" si="17"/>
        <v>66544415</v>
      </c>
      <c r="I69" s="100">
        <f t="shared" si="17"/>
        <v>513448000</v>
      </c>
      <c r="J69" s="100">
        <f t="shared" si="17"/>
        <v>36956384</v>
      </c>
      <c r="K69" s="100">
        <f t="shared" si="17"/>
        <v>36956384</v>
      </c>
      <c r="L69" s="100">
        <f t="shared" si="17"/>
        <v>36956384</v>
      </c>
      <c r="M69" s="100">
        <f t="shared" si="17"/>
        <v>36956384</v>
      </c>
      <c r="N69" s="101">
        <f t="shared" si="15"/>
        <v>3.4930444702024866E-3</v>
      </c>
      <c r="O69" s="102">
        <f t="shared" si="3"/>
        <v>3.4930444702024866E-3</v>
      </c>
    </row>
    <row r="70" spans="1:15" ht="26.25" thickTop="1" x14ac:dyDescent="0.25">
      <c r="A70" s="108" t="s">
        <v>133</v>
      </c>
      <c r="B70" s="11" t="s">
        <v>134</v>
      </c>
      <c r="C70" s="109">
        <v>10000000000</v>
      </c>
      <c r="D70" s="103">
        <v>0</v>
      </c>
      <c r="E70" s="90">
        <v>0</v>
      </c>
      <c r="F70" s="90">
        <f>+C70+D70-E70</f>
        <v>10000000000</v>
      </c>
      <c r="G70" s="103">
        <v>10000000000</v>
      </c>
      <c r="H70" s="110">
        <v>0</v>
      </c>
      <c r="I70" s="90">
        <v>0</v>
      </c>
      <c r="J70" s="103"/>
      <c r="K70" s="103"/>
      <c r="L70" s="103"/>
      <c r="M70" s="103"/>
      <c r="N70" s="93">
        <f t="shared" si="15"/>
        <v>0</v>
      </c>
      <c r="O70" s="94">
        <f t="shared" si="3"/>
        <v>0</v>
      </c>
    </row>
    <row r="71" spans="1:15" x14ac:dyDescent="0.25">
      <c r="A71" s="88" t="s">
        <v>135</v>
      </c>
      <c r="B71" s="89" t="s">
        <v>136</v>
      </c>
      <c r="C71" s="90">
        <v>113087000</v>
      </c>
      <c r="D71" s="90">
        <v>0</v>
      </c>
      <c r="E71" s="90">
        <v>46873836</v>
      </c>
      <c r="F71" s="90">
        <v>66213164</v>
      </c>
      <c r="G71" s="90">
        <v>0</v>
      </c>
      <c r="H71" s="90">
        <v>66213164</v>
      </c>
      <c r="I71" s="90">
        <v>0</v>
      </c>
      <c r="J71" s="90">
        <v>36633166</v>
      </c>
      <c r="K71" s="90">
        <v>36633166</v>
      </c>
      <c r="L71" s="90">
        <v>36633166</v>
      </c>
      <c r="M71" s="90">
        <v>36633166</v>
      </c>
      <c r="N71" s="68">
        <f t="shared" si="15"/>
        <v>0.55326107056294727</v>
      </c>
      <c r="O71" s="85">
        <f t="shared" si="3"/>
        <v>0.55326107056294727</v>
      </c>
    </row>
    <row r="72" spans="1:15" ht="25.5" x14ac:dyDescent="0.25">
      <c r="A72" s="88" t="s">
        <v>137</v>
      </c>
      <c r="B72" s="89" t="s">
        <v>138</v>
      </c>
      <c r="C72" s="90">
        <v>20000000</v>
      </c>
      <c r="D72" s="90">
        <v>0</v>
      </c>
      <c r="E72" s="90">
        <v>19668749</v>
      </c>
      <c r="F72" s="90">
        <v>331251</v>
      </c>
      <c r="G72" s="90">
        <v>0</v>
      </c>
      <c r="H72" s="90">
        <v>331251</v>
      </c>
      <c r="I72" s="90">
        <v>0</v>
      </c>
      <c r="J72" s="90">
        <v>323218</v>
      </c>
      <c r="K72" s="90">
        <v>323218</v>
      </c>
      <c r="L72" s="90">
        <v>323218</v>
      </c>
      <c r="M72" s="90">
        <v>323218</v>
      </c>
      <c r="N72" s="68">
        <f t="shared" si="15"/>
        <v>0.97574950717129916</v>
      </c>
      <c r="O72" s="85">
        <f t="shared" si="3"/>
        <v>0.97574950717129916</v>
      </c>
    </row>
    <row r="73" spans="1:15" ht="15.75" thickBot="1" x14ac:dyDescent="0.3">
      <c r="A73" s="106" t="s">
        <v>139</v>
      </c>
      <c r="B73" s="107" t="s">
        <v>140</v>
      </c>
      <c r="C73" s="98">
        <v>513448000</v>
      </c>
      <c r="D73" s="90">
        <v>0</v>
      </c>
      <c r="E73" s="90">
        <v>0</v>
      </c>
      <c r="F73" s="90">
        <v>513448000</v>
      </c>
      <c r="G73" s="98">
        <v>0</v>
      </c>
      <c r="H73" s="98">
        <v>0</v>
      </c>
      <c r="I73" s="90">
        <v>513448000</v>
      </c>
      <c r="J73" s="98">
        <v>0</v>
      </c>
      <c r="K73" s="98">
        <v>0</v>
      </c>
      <c r="L73" s="98">
        <v>0</v>
      </c>
      <c r="M73" s="98">
        <v>0</v>
      </c>
      <c r="N73" s="68">
        <f t="shared" si="15"/>
        <v>0</v>
      </c>
      <c r="O73" s="85">
        <f t="shared" si="3"/>
        <v>0</v>
      </c>
    </row>
    <row r="74" spans="1:15" ht="16.5" thickTop="1" thickBot="1" x14ac:dyDescent="0.3">
      <c r="A74" s="118" t="s">
        <v>141</v>
      </c>
      <c r="B74" s="119"/>
      <c r="C74" s="100">
        <f t="shared" ref="C74:M74" si="18">SUM(C75:C76)</f>
        <v>202394000</v>
      </c>
      <c r="D74" s="100">
        <f t="shared" si="18"/>
        <v>0</v>
      </c>
      <c r="E74" s="100">
        <f t="shared" si="18"/>
        <v>0</v>
      </c>
      <c r="F74" s="100">
        <f t="shared" si="18"/>
        <v>202394000</v>
      </c>
      <c r="G74" s="100">
        <f t="shared" si="18"/>
        <v>0</v>
      </c>
      <c r="H74" s="100">
        <f t="shared" si="18"/>
        <v>570000</v>
      </c>
      <c r="I74" s="100">
        <f t="shared" si="18"/>
        <v>201824000</v>
      </c>
      <c r="J74" s="100">
        <f t="shared" si="18"/>
        <v>570000</v>
      </c>
      <c r="K74" s="100">
        <f t="shared" si="18"/>
        <v>570000</v>
      </c>
      <c r="L74" s="100">
        <f t="shared" si="18"/>
        <v>570000</v>
      </c>
      <c r="M74" s="100">
        <f t="shared" si="18"/>
        <v>570000</v>
      </c>
      <c r="N74" s="101">
        <f t="shared" si="15"/>
        <v>2.8162890204255068E-3</v>
      </c>
      <c r="O74" s="102">
        <f t="shared" ref="O74:O91" si="19">+K74/F74</f>
        <v>2.8162890204255068E-3</v>
      </c>
    </row>
    <row r="75" spans="1:15" ht="15.75" thickTop="1" x14ac:dyDescent="0.25">
      <c r="A75" s="88" t="s">
        <v>142</v>
      </c>
      <c r="B75" s="89" t="s">
        <v>143</v>
      </c>
      <c r="C75" s="90">
        <v>23696000</v>
      </c>
      <c r="D75" s="90">
        <v>0</v>
      </c>
      <c r="E75" s="90">
        <v>0</v>
      </c>
      <c r="F75" s="90">
        <v>23696000</v>
      </c>
      <c r="G75" s="90">
        <v>0</v>
      </c>
      <c r="H75" s="90">
        <v>570000</v>
      </c>
      <c r="I75" s="90">
        <v>23126000</v>
      </c>
      <c r="J75" s="90">
        <v>570000</v>
      </c>
      <c r="K75" s="90">
        <v>570000</v>
      </c>
      <c r="L75" s="90">
        <v>570000</v>
      </c>
      <c r="M75" s="90">
        <v>570000</v>
      </c>
      <c r="N75" s="68">
        <f t="shared" si="15"/>
        <v>2.4054692775151924E-2</v>
      </c>
      <c r="O75" s="85">
        <f t="shared" si="19"/>
        <v>2.4054692775151924E-2</v>
      </c>
    </row>
    <row r="76" spans="1:15" ht="15.75" thickBot="1" x14ac:dyDescent="0.3">
      <c r="A76" s="96" t="s">
        <v>144</v>
      </c>
      <c r="B76" s="6" t="s">
        <v>145</v>
      </c>
      <c r="C76" s="97">
        <v>178698000</v>
      </c>
      <c r="D76" s="90">
        <v>0</v>
      </c>
      <c r="E76" s="90">
        <v>0</v>
      </c>
      <c r="F76" s="90">
        <f>+C76+D76-E76</f>
        <v>178698000</v>
      </c>
      <c r="G76" s="111">
        <v>0</v>
      </c>
      <c r="H76" s="111">
        <v>0</v>
      </c>
      <c r="I76" s="90">
        <f>+F76-H76</f>
        <v>178698000</v>
      </c>
      <c r="J76" s="90">
        <v>0</v>
      </c>
      <c r="K76" s="90">
        <v>0</v>
      </c>
      <c r="L76" s="90">
        <v>0</v>
      </c>
      <c r="M76" s="90">
        <v>0</v>
      </c>
      <c r="N76" s="93">
        <f t="shared" si="15"/>
        <v>0</v>
      </c>
      <c r="O76" s="94">
        <f t="shared" si="19"/>
        <v>0</v>
      </c>
    </row>
    <row r="77" spans="1:15" ht="16.5" thickTop="1" thickBot="1" x14ac:dyDescent="0.3">
      <c r="A77" s="118" t="s">
        <v>146</v>
      </c>
      <c r="B77" s="119"/>
      <c r="C77" s="100">
        <f t="shared" ref="C77:M77" si="20">SUM(C78:C90)</f>
        <v>24000000000</v>
      </c>
      <c r="D77" s="100">
        <f t="shared" si="20"/>
        <v>0</v>
      </c>
      <c r="E77" s="100">
        <f t="shared" si="20"/>
        <v>0</v>
      </c>
      <c r="F77" s="100">
        <f t="shared" si="20"/>
        <v>24000000000</v>
      </c>
      <c r="G77" s="100">
        <f t="shared" si="20"/>
        <v>0</v>
      </c>
      <c r="H77" s="100">
        <f t="shared" si="20"/>
        <v>20554165112.200001</v>
      </c>
      <c r="I77" s="100">
        <f t="shared" si="20"/>
        <v>3445834887.8000002</v>
      </c>
      <c r="J77" s="100">
        <f t="shared" si="20"/>
        <v>13868600624.200001</v>
      </c>
      <c r="K77" s="100">
        <f t="shared" si="20"/>
        <v>5905642788.6100006</v>
      </c>
      <c r="L77" s="100">
        <f t="shared" si="20"/>
        <v>5905642788.6100006</v>
      </c>
      <c r="M77" s="100">
        <f t="shared" si="20"/>
        <v>5905642788.6100006</v>
      </c>
      <c r="N77" s="101">
        <f t="shared" si="15"/>
        <v>0.57785835934166674</v>
      </c>
      <c r="O77" s="102">
        <f t="shared" si="19"/>
        <v>0.2460684495254167</v>
      </c>
    </row>
    <row r="78" spans="1:15" ht="64.5" thickTop="1" x14ac:dyDescent="0.25">
      <c r="A78" s="112" t="s">
        <v>147</v>
      </c>
      <c r="B78" s="113" t="s">
        <v>148</v>
      </c>
      <c r="C78" s="114">
        <v>5963837934</v>
      </c>
      <c r="D78" s="90">
        <v>0</v>
      </c>
      <c r="E78" s="90">
        <v>0</v>
      </c>
      <c r="F78" s="90">
        <f t="shared" ref="F78:F90" si="21">+C78+D78-E78</f>
        <v>5963837934</v>
      </c>
      <c r="G78" s="114">
        <v>0</v>
      </c>
      <c r="H78" s="114">
        <v>4780687682</v>
      </c>
      <c r="I78" s="90">
        <v>1183150252</v>
      </c>
      <c r="J78" s="114">
        <v>3713212168</v>
      </c>
      <c r="K78" s="114">
        <v>1351242895</v>
      </c>
      <c r="L78" s="114">
        <v>1351242895</v>
      </c>
      <c r="M78" s="114">
        <v>1351242895</v>
      </c>
      <c r="N78" s="68">
        <f t="shared" si="15"/>
        <v>0.62262123972733696</v>
      </c>
      <c r="O78" s="85">
        <f t="shared" si="19"/>
        <v>0.22657270535413579</v>
      </c>
    </row>
    <row r="79" spans="1:15" ht="63.75" x14ac:dyDescent="0.25">
      <c r="A79" s="88" t="s">
        <v>149</v>
      </c>
      <c r="B79" s="89" t="s">
        <v>150</v>
      </c>
      <c r="C79" s="90">
        <v>963693204</v>
      </c>
      <c r="D79" s="90">
        <v>0</v>
      </c>
      <c r="E79" s="90">
        <v>0</v>
      </c>
      <c r="F79" s="90">
        <f t="shared" si="21"/>
        <v>963693204</v>
      </c>
      <c r="G79" s="90">
        <v>0</v>
      </c>
      <c r="H79" s="90">
        <v>752396206</v>
      </c>
      <c r="I79" s="90">
        <v>211296998</v>
      </c>
      <c r="J79" s="90">
        <v>503806952</v>
      </c>
      <c r="K79" s="90">
        <v>209636374</v>
      </c>
      <c r="L79" s="90">
        <v>209636374</v>
      </c>
      <c r="M79" s="90">
        <v>209636374</v>
      </c>
      <c r="N79" s="68">
        <f t="shared" si="15"/>
        <v>0.52278769831399574</v>
      </c>
      <c r="O79" s="85">
        <f t="shared" si="19"/>
        <v>0.21753434924088144</v>
      </c>
    </row>
    <row r="80" spans="1:15" ht="63.75" x14ac:dyDescent="0.25">
      <c r="A80" s="88" t="s">
        <v>151</v>
      </c>
      <c r="B80" s="89" t="s">
        <v>152</v>
      </c>
      <c r="C80" s="90">
        <v>2457675137</v>
      </c>
      <c r="D80" s="90">
        <v>0</v>
      </c>
      <c r="E80" s="90">
        <v>0</v>
      </c>
      <c r="F80" s="90">
        <f t="shared" si="21"/>
        <v>2457675137</v>
      </c>
      <c r="G80" s="90">
        <v>0</v>
      </c>
      <c r="H80" s="90">
        <v>1962061214</v>
      </c>
      <c r="I80" s="90">
        <v>495613923</v>
      </c>
      <c r="J80" s="90">
        <v>1755194431</v>
      </c>
      <c r="K80" s="90">
        <v>825801703</v>
      </c>
      <c r="L80" s="90">
        <v>825801703</v>
      </c>
      <c r="M80" s="90">
        <v>825801703</v>
      </c>
      <c r="N80" s="68">
        <f t="shared" si="15"/>
        <v>0.71416860779350433</v>
      </c>
      <c r="O80" s="85">
        <f t="shared" si="19"/>
        <v>0.33600930023974929</v>
      </c>
    </row>
    <row r="81" spans="1:15" ht="63.75" x14ac:dyDescent="0.25">
      <c r="A81" s="88" t="s">
        <v>153</v>
      </c>
      <c r="B81" s="89" t="s">
        <v>154</v>
      </c>
      <c r="C81" s="90">
        <v>557850488</v>
      </c>
      <c r="D81" s="90">
        <v>0</v>
      </c>
      <c r="E81" s="90">
        <v>0</v>
      </c>
      <c r="F81" s="90">
        <f t="shared" si="21"/>
        <v>557850488</v>
      </c>
      <c r="G81" s="90">
        <v>0</v>
      </c>
      <c r="H81" s="90">
        <v>557850488</v>
      </c>
      <c r="I81" s="90">
        <v>0</v>
      </c>
      <c r="J81" s="90">
        <v>138277500</v>
      </c>
      <c r="K81" s="90">
        <v>60512500</v>
      </c>
      <c r="L81" s="90">
        <v>60512500</v>
      </c>
      <c r="M81" s="90">
        <v>60512500</v>
      </c>
      <c r="N81" s="68">
        <f t="shared" si="15"/>
        <v>0.24787555621892723</v>
      </c>
      <c r="O81" s="85">
        <f t="shared" si="19"/>
        <v>0.10847440542169069</v>
      </c>
    </row>
    <row r="82" spans="1:15" ht="51" x14ac:dyDescent="0.25">
      <c r="A82" s="88" t="s">
        <v>155</v>
      </c>
      <c r="B82" s="89" t="s">
        <v>156</v>
      </c>
      <c r="C82" s="90">
        <v>481149512</v>
      </c>
      <c r="D82" s="90">
        <v>0</v>
      </c>
      <c r="E82" s="90">
        <v>0</v>
      </c>
      <c r="F82" s="90">
        <f t="shared" si="21"/>
        <v>481149512</v>
      </c>
      <c r="G82" s="90">
        <v>0</v>
      </c>
      <c r="H82" s="90">
        <v>394348075</v>
      </c>
      <c r="I82" s="90">
        <v>86801437</v>
      </c>
      <c r="J82" s="90">
        <v>204731121</v>
      </c>
      <c r="K82" s="90">
        <v>57709512</v>
      </c>
      <c r="L82" s="90">
        <v>57709512</v>
      </c>
      <c r="M82" s="90">
        <v>57709512</v>
      </c>
      <c r="N82" s="68">
        <f t="shared" si="15"/>
        <v>0.4255041642856327</v>
      </c>
      <c r="O82" s="85">
        <f t="shared" si="19"/>
        <v>0.11994091350133179</v>
      </c>
    </row>
    <row r="83" spans="1:15" ht="76.5" x14ac:dyDescent="0.25">
      <c r="A83" s="88" t="s">
        <v>157</v>
      </c>
      <c r="B83" s="89" t="s">
        <v>158</v>
      </c>
      <c r="C83" s="90">
        <v>1604134207</v>
      </c>
      <c r="D83" s="90">
        <v>0</v>
      </c>
      <c r="E83" s="90">
        <v>0</v>
      </c>
      <c r="F83" s="90">
        <f t="shared" si="21"/>
        <v>1604134207</v>
      </c>
      <c r="G83" s="90">
        <v>0</v>
      </c>
      <c r="H83" s="90">
        <v>1537388041</v>
      </c>
      <c r="I83" s="90">
        <v>66746166</v>
      </c>
      <c r="J83" s="90">
        <v>1336352041</v>
      </c>
      <c r="K83" s="90">
        <v>593598488</v>
      </c>
      <c r="L83" s="90">
        <v>593598488</v>
      </c>
      <c r="M83" s="90">
        <v>593598488</v>
      </c>
      <c r="N83" s="68">
        <f t="shared" si="15"/>
        <v>0.83306747974610085</v>
      </c>
      <c r="O83" s="85">
        <f t="shared" si="19"/>
        <v>0.37004290876018953</v>
      </c>
    </row>
    <row r="84" spans="1:15" ht="76.5" x14ac:dyDescent="0.25">
      <c r="A84" s="88" t="s">
        <v>159</v>
      </c>
      <c r="B84" s="89" t="s">
        <v>160</v>
      </c>
      <c r="C84" s="90">
        <v>1294758028</v>
      </c>
      <c r="D84" s="90">
        <v>0</v>
      </c>
      <c r="E84" s="90">
        <v>0</v>
      </c>
      <c r="F84" s="90">
        <f t="shared" si="21"/>
        <v>1294758028</v>
      </c>
      <c r="G84" s="90">
        <v>0</v>
      </c>
      <c r="H84" s="90">
        <v>1070934928</v>
      </c>
      <c r="I84" s="90">
        <v>223823100</v>
      </c>
      <c r="J84" s="90">
        <v>590106900</v>
      </c>
      <c r="K84" s="90">
        <v>189156066</v>
      </c>
      <c r="L84" s="90">
        <v>189156066</v>
      </c>
      <c r="M84" s="90">
        <v>189156066</v>
      </c>
      <c r="N84" s="68">
        <f t="shared" si="15"/>
        <v>0.45576616420871496</v>
      </c>
      <c r="O84" s="85">
        <f t="shared" si="19"/>
        <v>0.14609375799135807</v>
      </c>
    </row>
    <row r="85" spans="1:15" ht="89.25" x14ac:dyDescent="0.25">
      <c r="A85" s="88" t="s">
        <v>161</v>
      </c>
      <c r="B85" s="89" t="s">
        <v>162</v>
      </c>
      <c r="C85" s="90">
        <v>1442752132</v>
      </c>
      <c r="D85" s="90">
        <v>0</v>
      </c>
      <c r="E85" s="90">
        <v>0</v>
      </c>
      <c r="F85" s="90">
        <f t="shared" si="21"/>
        <v>1442752132</v>
      </c>
      <c r="G85" s="90">
        <v>0</v>
      </c>
      <c r="H85" s="90">
        <v>1345502088</v>
      </c>
      <c r="I85" s="90">
        <v>97250044</v>
      </c>
      <c r="J85" s="90">
        <v>1244425474</v>
      </c>
      <c r="K85" s="90">
        <v>513625628.10000002</v>
      </c>
      <c r="L85" s="90">
        <v>513625628.10000002</v>
      </c>
      <c r="M85" s="90">
        <v>513625628.10000002</v>
      </c>
      <c r="N85" s="68">
        <f t="shared" si="15"/>
        <v>0.86253587598233405</v>
      </c>
      <c r="O85" s="85">
        <f t="shared" si="19"/>
        <v>0.35600406799468171</v>
      </c>
    </row>
    <row r="86" spans="1:15" ht="63.75" x14ac:dyDescent="0.25">
      <c r="A86" s="88" t="s">
        <v>163</v>
      </c>
      <c r="B86" s="89" t="s">
        <v>164</v>
      </c>
      <c r="C86" s="90">
        <v>441116122</v>
      </c>
      <c r="D86" s="90">
        <v>0</v>
      </c>
      <c r="E86" s="90">
        <v>0</v>
      </c>
      <c r="F86" s="90">
        <f t="shared" si="21"/>
        <v>441116122</v>
      </c>
      <c r="G86" s="90">
        <v>0</v>
      </c>
      <c r="H86" s="90">
        <v>223209322</v>
      </c>
      <c r="I86" s="90">
        <v>217906800</v>
      </c>
      <c r="J86" s="90">
        <v>132190200</v>
      </c>
      <c r="K86" s="90">
        <v>23157833</v>
      </c>
      <c r="L86" s="90">
        <v>23157833</v>
      </c>
      <c r="M86" s="90">
        <v>23157833</v>
      </c>
      <c r="N86" s="68">
        <f t="shared" si="15"/>
        <v>0.29967211218818252</v>
      </c>
      <c r="O86" s="85">
        <f t="shared" si="19"/>
        <v>5.24982693786014E-2</v>
      </c>
    </row>
    <row r="87" spans="1:15" ht="76.5" x14ac:dyDescent="0.25">
      <c r="A87" s="88" t="s">
        <v>165</v>
      </c>
      <c r="B87" s="89" t="s">
        <v>166</v>
      </c>
      <c r="C87" s="90">
        <v>373269607</v>
      </c>
      <c r="D87" s="90">
        <v>0</v>
      </c>
      <c r="E87" s="90">
        <v>0</v>
      </c>
      <c r="F87" s="90">
        <f t="shared" si="21"/>
        <v>373269607</v>
      </c>
      <c r="G87" s="90">
        <v>0</v>
      </c>
      <c r="H87" s="90">
        <v>352206247</v>
      </c>
      <c r="I87" s="90">
        <v>21063360</v>
      </c>
      <c r="J87" s="90">
        <v>212970190</v>
      </c>
      <c r="K87" s="90">
        <v>91104012</v>
      </c>
      <c r="L87" s="90">
        <v>91104012</v>
      </c>
      <c r="M87" s="90">
        <v>91104012</v>
      </c>
      <c r="N87" s="68">
        <f>+J87/F87</f>
        <v>0.57055325696527981</v>
      </c>
      <c r="O87" s="85">
        <f>+K87/F87</f>
        <v>0.24407026527611181</v>
      </c>
    </row>
    <row r="88" spans="1:15" ht="76.5" x14ac:dyDescent="0.25">
      <c r="A88" s="106" t="s">
        <v>167</v>
      </c>
      <c r="B88" s="107" t="s">
        <v>168</v>
      </c>
      <c r="C88" s="98">
        <v>2503479153</v>
      </c>
      <c r="D88" s="90">
        <v>0</v>
      </c>
      <c r="E88" s="90">
        <v>0</v>
      </c>
      <c r="F88" s="90">
        <f t="shared" si="21"/>
        <v>2503479153</v>
      </c>
      <c r="G88" s="98"/>
      <c r="H88" s="98">
        <v>2367649301.9299998</v>
      </c>
      <c r="I88" s="90">
        <v>135829851.06999999</v>
      </c>
      <c r="J88" s="98">
        <v>1209959023.9300001</v>
      </c>
      <c r="K88" s="98">
        <v>399934239.91000003</v>
      </c>
      <c r="L88" s="98">
        <v>399934239.91000003</v>
      </c>
      <c r="M88" s="98">
        <v>399934239.91000003</v>
      </c>
      <c r="N88" s="68">
        <f>+J88/F88</f>
        <v>0.48331100439964403</v>
      </c>
      <c r="O88" s="85">
        <f>+K88/F88</f>
        <v>0.15975137617213464</v>
      </c>
    </row>
    <row r="89" spans="1:15" ht="51" x14ac:dyDescent="0.25">
      <c r="A89" s="106" t="s">
        <v>184</v>
      </c>
      <c r="B89" s="107" t="s">
        <v>185</v>
      </c>
      <c r="C89" s="98">
        <v>4556348401</v>
      </c>
      <c r="D89" s="90">
        <v>0</v>
      </c>
      <c r="E89" s="90">
        <v>0</v>
      </c>
      <c r="F89" s="90">
        <f t="shared" si="21"/>
        <v>4556348401</v>
      </c>
      <c r="G89" s="98"/>
      <c r="H89" s="98">
        <v>4107364910.27</v>
      </c>
      <c r="I89" s="90">
        <v>448983490.73000002</v>
      </c>
      <c r="J89" s="98">
        <v>2130684089.27</v>
      </c>
      <c r="K89" s="98">
        <v>1305750504.5999999</v>
      </c>
      <c r="L89" s="98">
        <v>1305750504.5999999</v>
      </c>
      <c r="M89" s="98">
        <v>1305750504.5999999</v>
      </c>
      <c r="N89" s="68">
        <f>+J89/F89</f>
        <v>0.46762975561797915</v>
      </c>
      <c r="O89" s="85">
        <f>+K89/F89</f>
        <v>0.28657828367853116</v>
      </c>
    </row>
    <row r="90" spans="1:15" ht="64.5" thickBot="1" x14ac:dyDescent="0.3">
      <c r="A90" s="106" t="s">
        <v>186</v>
      </c>
      <c r="B90" s="107" t="s">
        <v>187</v>
      </c>
      <c r="C90" s="98">
        <v>1359936075</v>
      </c>
      <c r="D90" s="90">
        <v>0</v>
      </c>
      <c r="E90" s="90">
        <v>0</v>
      </c>
      <c r="F90" s="90">
        <f t="shared" si="21"/>
        <v>1359936075</v>
      </c>
      <c r="G90" s="98">
        <v>0</v>
      </c>
      <c r="H90" s="98">
        <v>1102566609</v>
      </c>
      <c r="I90" s="90">
        <v>257369466</v>
      </c>
      <c r="J90" s="98">
        <v>696690534</v>
      </c>
      <c r="K90" s="98">
        <v>284413033</v>
      </c>
      <c r="L90" s="98">
        <v>284413033</v>
      </c>
      <c r="M90" s="98">
        <v>284413033</v>
      </c>
      <c r="N90" s="68">
        <f t="shared" si="15"/>
        <v>0.51229653129100206</v>
      </c>
      <c r="O90" s="85">
        <f t="shared" si="19"/>
        <v>0.2091370603577819</v>
      </c>
    </row>
    <row r="91" spans="1:15" ht="16.5" thickTop="1" thickBot="1" x14ac:dyDescent="0.3">
      <c r="A91" s="118" t="s">
        <v>169</v>
      </c>
      <c r="B91" s="119" t="s">
        <v>1</v>
      </c>
      <c r="C91" s="100">
        <f t="shared" ref="C91:M91" si="22">+C8+C77</f>
        <v>75345160000</v>
      </c>
      <c r="D91" s="100">
        <f t="shared" si="22"/>
        <v>2368300590</v>
      </c>
      <c r="E91" s="100">
        <f t="shared" si="22"/>
        <v>3177748299</v>
      </c>
      <c r="F91" s="100">
        <f t="shared" si="22"/>
        <v>74535712291</v>
      </c>
      <c r="G91" s="100">
        <f t="shared" si="22"/>
        <v>11234371000</v>
      </c>
      <c r="H91" s="100">
        <f t="shared" si="22"/>
        <v>58419742389.550003</v>
      </c>
      <c r="I91" s="100">
        <f t="shared" si="22"/>
        <v>4881598901.4500008</v>
      </c>
      <c r="J91" s="100">
        <f t="shared" si="22"/>
        <v>41515004324.339996</v>
      </c>
      <c r="K91" s="100">
        <f t="shared" si="22"/>
        <v>26829491208.349998</v>
      </c>
      <c r="L91" s="100">
        <f t="shared" si="22"/>
        <v>26829491208.349998</v>
      </c>
      <c r="M91" s="100">
        <f t="shared" si="22"/>
        <v>26622084494.349998</v>
      </c>
      <c r="N91" s="101">
        <f t="shared" si="15"/>
        <v>0.55698138581219181</v>
      </c>
      <c r="O91" s="102">
        <f t="shared" si="19"/>
        <v>0.35995485095256269</v>
      </c>
    </row>
    <row r="92" spans="1:15" ht="15.75" thickTop="1" x14ac:dyDescent="0.25"/>
  </sheetData>
  <mergeCells count="8">
    <mergeCell ref="A77:B77"/>
    <mergeCell ref="A91:B91"/>
    <mergeCell ref="A4:O4"/>
    <mergeCell ref="A5:O5"/>
    <mergeCell ref="A6:O6"/>
    <mergeCell ref="A38:B38"/>
    <mergeCell ref="A69:B69"/>
    <mergeCell ref="A74:B7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4"/>
  <sheetViews>
    <sheetView tabSelected="1" workbookViewId="0">
      <selection activeCell="D1" sqref="D1"/>
    </sheetView>
  </sheetViews>
  <sheetFormatPr baseColWidth="10" defaultRowHeight="15" x14ac:dyDescent="0.25"/>
  <cols>
    <col min="1" max="1" width="32.7109375" customWidth="1"/>
    <col min="2" max="2" width="37.140625" customWidth="1"/>
    <col min="3" max="3" width="30" customWidth="1"/>
    <col min="4" max="4" width="23.140625" customWidth="1"/>
    <col min="5" max="5" width="26.42578125" customWidth="1"/>
    <col min="6" max="6" width="20.85546875" customWidth="1"/>
    <col min="7" max="7" width="20.42578125" customWidth="1"/>
    <col min="8" max="8" width="20.85546875" customWidth="1"/>
    <col min="9" max="9" width="19.85546875" customWidth="1"/>
    <col min="10" max="10" width="19.7109375" customWidth="1"/>
    <col min="11" max="13" width="19.85546875" customWidth="1"/>
    <col min="14" max="14" width="8.28515625" bestFit="1" customWidth="1"/>
    <col min="15" max="15" width="7.42578125" bestFit="1" customWidth="1"/>
  </cols>
  <sheetData>
    <row r="1" spans="1:15" x14ac:dyDescent="0.25">
      <c r="A1" s="66" t="s">
        <v>0</v>
      </c>
      <c r="B1" s="66">
        <v>2025</v>
      </c>
      <c r="C1" s="67" t="s">
        <v>1</v>
      </c>
      <c r="D1" s="67" t="s">
        <v>1</v>
      </c>
      <c r="E1" s="67" t="s">
        <v>1</v>
      </c>
      <c r="F1" s="67" t="s">
        <v>1</v>
      </c>
      <c r="G1" s="67" t="s">
        <v>1</v>
      </c>
      <c r="H1" s="67" t="s">
        <v>1</v>
      </c>
      <c r="I1" s="67" t="s">
        <v>1</v>
      </c>
      <c r="J1" s="67" t="s">
        <v>1</v>
      </c>
      <c r="K1" s="67" t="s">
        <v>1</v>
      </c>
      <c r="L1" s="67" t="s">
        <v>1</v>
      </c>
      <c r="M1" s="67" t="s">
        <v>1</v>
      </c>
      <c r="N1" s="68"/>
      <c r="O1" s="68"/>
    </row>
    <row r="2" spans="1:15" x14ac:dyDescent="0.25">
      <c r="A2" s="66" t="s">
        <v>2</v>
      </c>
      <c r="B2" s="66" t="s">
        <v>3</v>
      </c>
      <c r="C2" s="67" t="s">
        <v>1</v>
      </c>
      <c r="D2" s="67" t="s">
        <v>1</v>
      </c>
      <c r="E2" s="67" t="s">
        <v>1</v>
      </c>
      <c r="F2" s="67" t="s">
        <v>1</v>
      </c>
      <c r="G2" s="67" t="s">
        <v>1</v>
      </c>
      <c r="H2" s="67" t="s">
        <v>1</v>
      </c>
      <c r="I2" s="67" t="s">
        <v>1</v>
      </c>
      <c r="J2" s="67" t="s">
        <v>1</v>
      </c>
      <c r="K2" s="67" t="s">
        <v>1</v>
      </c>
      <c r="L2" s="67" t="s">
        <v>1</v>
      </c>
      <c r="M2" s="67" t="s">
        <v>1</v>
      </c>
      <c r="N2" s="68"/>
      <c r="O2" s="68"/>
    </row>
    <row r="3" spans="1:15" x14ac:dyDescent="0.25">
      <c r="A3" s="66" t="s">
        <v>4</v>
      </c>
      <c r="B3" s="70" t="s">
        <v>177</v>
      </c>
      <c r="C3" s="67" t="s">
        <v>1</v>
      </c>
      <c r="D3" s="67" t="s">
        <v>1</v>
      </c>
      <c r="E3" s="67" t="s">
        <v>1</v>
      </c>
      <c r="F3" s="67" t="s">
        <v>1</v>
      </c>
      <c r="G3" s="67" t="s">
        <v>1</v>
      </c>
      <c r="H3" s="67" t="s">
        <v>1</v>
      </c>
      <c r="I3" s="67" t="s">
        <v>1</v>
      </c>
      <c r="J3" s="67" t="s">
        <v>1</v>
      </c>
      <c r="K3" s="67" t="s">
        <v>1</v>
      </c>
      <c r="L3" s="67" t="s">
        <v>1</v>
      </c>
      <c r="M3" s="67" t="s">
        <v>1</v>
      </c>
      <c r="N3" s="68"/>
      <c r="O3" s="68"/>
    </row>
    <row r="4" spans="1:15" x14ac:dyDescent="0.25">
      <c r="A4" s="120" t="s">
        <v>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 x14ac:dyDescent="0.25">
      <c r="A5" s="120" t="s">
        <v>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5" ht="15.75" thickBot="1" x14ac:dyDescent="0.3">
      <c r="A6" s="122" t="s">
        <v>197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</row>
    <row r="7" spans="1:15" ht="16.5" thickTop="1" thickBot="1" x14ac:dyDescent="0.3">
      <c r="A7" s="71" t="s">
        <v>7</v>
      </c>
      <c r="B7" s="72" t="s">
        <v>8</v>
      </c>
      <c r="C7" s="73" t="s">
        <v>9</v>
      </c>
      <c r="D7" s="73" t="s">
        <v>10</v>
      </c>
      <c r="E7" s="73" t="s">
        <v>11</v>
      </c>
      <c r="F7" s="73" t="s">
        <v>12</v>
      </c>
      <c r="G7" s="73" t="s">
        <v>13</v>
      </c>
      <c r="H7" s="73" t="s">
        <v>14</v>
      </c>
      <c r="I7" s="73" t="s">
        <v>15</v>
      </c>
      <c r="J7" s="73" t="s">
        <v>16</v>
      </c>
      <c r="K7" s="73" t="s">
        <v>17</v>
      </c>
      <c r="L7" s="73" t="s">
        <v>18</v>
      </c>
      <c r="M7" s="73" t="s">
        <v>19</v>
      </c>
      <c r="N7" s="74" t="s">
        <v>171</v>
      </c>
      <c r="O7" s="75" t="s">
        <v>172</v>
      </c>
    </row>
    <row r="8" spans="1:15" ht="15.75" thickTop="1" x14ac:dyDescent="0.25">
      <c r="A8" s="59" t="s">
        <v>178</v>
      </c>
      <c r="B8" s="60" t="s">
        <v>20</v>
      </c>
      <c r="C8" s="76">
        <f t="shared" ref="C8:M8" si="0">+C9+C38+C69+C74</f>
        <v>51345160000</v>
      </c>
      <c r="D8" s="76">
        <f t="shared" si="0"/>
        <v>3284748299</v>
      </c>
      <c r="E8" s="76">
        <f t="shared" si="0"/>
        <v>3284748299</v>
      </c>
      <c r="F8" s="76">
        <f t="shared" si="0"/>
        <v>51345160000</v>
      </c>
      <c r="G8" s="76">
        <f t="shared" si="0"/>
        <v>11234371000</v>
      </c>
      <c r="H8" s="76">
        <f t="shared" si="0"/>
        <v>38845161286.349998</v>
      </c>
      <c r="I8" s="76">
        <f t="shared" si="0"/>
        <v>1265627713.6500001</v>
      </c>
      <c r="J8" s="76">
        <f t="shared" si="0"/>
        <v>29819809856.169998</v>
      </c>
      <c r="K8" s="76">
        <f t="shared" si="0"/>
        <v>24226490032.32</v>
      </c>
      <c r="L8" s="76">
        <f t="shared" si="0"/>
        <v>24226490032.32</v>
      </c>
      <c r="M8" s="76">
        <f t="shared" si="0"/>
        <v>24193903035.32</v>
      </c>
      <c r="N8" s="77">
        <f t="shared" ref="N8:N40" si="1">+J8/F8</f>
        <v>0.58077158306975762</v>
      </c>
      <c r="O8" s="78">
        <f>+K8/F8</f>
        <v>0.47183590492891636</v>
      </c>
    </row>
    <row r="9" spans="1:15" x14ac:dyDescent="0.25">
      <c r="A9" s="49" t="s">
        <v>179</v>
      </c>
      <c r="B9" s="50" t="s">
        <v>180</v>
      </c>
      <c r="C9" s="76">
        <f>+C10</f>
        <v>24480522000</v>
      </c>
      <c r="D9" s="76">
        <f t="shared" ref="D9:M9" si="2">+D10</f>
        <v>1626192690</v>
      </c>
      <c r="E9" s="76">
        <f t="shared" si="2"/>
        <v>1559650105</v>
      </c>
      <c r="F9" s="76">
        <f t="shared" si="2"/>
        <v>24547064585</v>
      </c>
      <c r="G9" s="76">
        <f t="shared" si="2"/>
        <v>1234371000</v>
      </c>
      <c r="H9" s="76">
        <f t="shared" si="2"/>
        <v>23312693585</v>
      </c>
      <c r="I9" s="76">
        <f t="shared" si="2"/>
        <v>0</v>
      </c>
      <c r="J9" s="76">
        <f t="shared" si="2"/>
        <v>15040531239</v>
      </c>
      <c r="K9" s="76">
        <f t="shared" si="2"/>
        <v>15040151348</v>
      </c>
      <c r="L9" s="76">
        <f t="shared" si="2"/>
        <v>15040151348</v>
      </c>
      <c r="M9" s="76">
        <f t="shared" si="2"/>
        <v>15017147594</v>
      </c>
      <c r="N9" s="77">
        <f t="shared" si="1"/>
        <v>0.61272219278678364</v>
      </c>
      <c r="O9" s="78">
        <f t="shared" ref="O9:O73" si="3">+K9/F9</f>
        <v>0.61270671676118049</v>
      </c>
    </row>
    <row r="10" spans="1:15" ht="15.75" thickBot="1" x14ac:dyDescent="0.3">
      <c r="A10" s="79" t="s">
        <v>21</v>
      </c>
      <c r="B10" s="53" t="s">
        <v>22</v>
      </c>
      <c r="C10" s="80">
        <f>+C11+C21+C31+C37</f>
        <v>24480522000</v>
      </c>
      <c r="D10" s="80">
        <f t="shared" ref="D10:M10" si="4">+D11+D21+D31+D37</f>
        <v>1626192690</v>
      </c>
      <c r="E10" s="80">
        <f t="shared" si="4"/>
        <v>1559650105</v>
      </c>
      <c r="F10" s="80">
        <f t="shared" si="4"/>
        <v>24547064585</v>
      </c>
      <c r="G10" s="80">
        <f t="shared" si="4"/>
        <v>1234371000</v>
      </c>
      <c r="H10" s="80">
        <f t="shared" si="4"/>
        <v>23312693585</v>
      </c>
      <c r="I10" s="80">
        <f t="shared" si="4"/>
        <v>0</v>
      </c>
      <c r="J10" s="80">
        <f t="shared" si="4"/>
        <v>15040531239</v>
      </c>
      <c r="K10" s="80">
        <f t="shared" si="4"/>
        <v>15040151348</v>
      </c>
      <c r="L10" s="80">
        <f t="shared" si="4"/>
        <v>15040151348</v>
      </c>
      <c r="M10" s="80">
        <f t="shared" si="4"/>
        <v>15017147594</v>
      </c>
      <c r="N10" s="81">
        <f t="shared" si="1"/>
        <v>0.61272219278678364</v>
      </c>
      <c r="O10" s="82">
        <f t="shared" si="3"/>
        <v>0.61270671676118049</v>
      </c>
    </row>
    <row r="11" spans="1:15" ht="15.75" thickTop="1" x14ac:dyDescent="0.25">
      <c r="A11" s="83" t="s">
        <v>23</v>
      </c>
      <c r="B11" s="3" t="s">
        <v>24</v>
      </c>
      <c r="C11" s="84">
        <f>+C12</f>
        <v>16329671000</v>
      </c>
      <c r="D11" s="84">
        <f t="shared" ref="D11:M11" si="5">+D12</f>
        <v>536781917</v>
      </c>
      <c r="E11" s="84">
        <f t="shared" si="5"/>
        <v>1008620324</v>
      </c>
      <c r="F11" s="84">
        <f t="shared" si="5"/>
        <v>15857832593</v>
      </c>
      <c r="G11" s="84">
        <f t="shared" si="5"/>
        <v>0</v>
      </c>
      <c r="H11" s="84">
        <f t="shared" si="5"/>
        <v>15857832593</v>
      </c>
      <c r="I11" s="84">
        <f t="shared" si="5"/>
        <v>0</v>
      </c>
      <c r="J11" s="84">
        <f t="shared" si="5"/>
        <v>10222778341</v>
      </c>
      <c r="K11" s="84">
        <f t="shared" si="5"/>
        <v>10222778332</v>
      </c>
      <c r="L11" s="84">
        <f t="shared" si="5"/>
        <v>10222778332</v>
      </c>
      <c r="M11" s="84">
        <f t="shared" si="5"/>
        <v>10208878047</v>
      </c>
      <c r="N11" s="68">
        <f t="shared" si="1"/>
        <v>0.64465167487721886</v>
      </c>
      <c r="O11" s="85">
        <f t="shared" si="3"/>
        <v>0.64465167430967596</v>
      </c>
    </row>
    <row r="12" spans="1:15" x14ac:dyDescent="0.25">
      <c r="A12" s="86" t="s">
        <v>25</v>
      </c>
      <c r="B12" s="4" t="s">
        <v>26</v>
      </c>
      <c r="C12" s="87">
        <f>SUM(C13:C20)</f>
        <v>16329671000</v>
      </c>
      <c r="D12" s="87">
        <f t="shared" ref="D12:M12" si="6">SUM(D13:D20)</f>
        <v>536781917</v>
      </c>
      <c r="E12" s="87">
        <f t="shared" si="6"/>
        <v>1008620324</v>
      </c>
      <c r="F12" s="87">
        <f t="shared" si="6"/>
        <v>15857832593</v>
      </c>
      <c r="G12" s="87">
        <f t="shared" si="6"/>
        <v>0</v>
      </c>
      <c r="H12" s="87">
        <f t="shared" si="6"/>
        <v>15857832593</v>
      </c>
      <c r="I12" s="87">
        <f t="shared" si="6"/>
        <v>0</v>
      </c>
      <c r="J12" s="87">
        <f t="shared" si="6"/>
        <v>10222778341</v>
      </c>
      <c r="K12" s="87">
        <f t="shared" si="6"/>
        <v>10222778332</v>
      </c>
      <c r="L12" s="87">
        <f t="shared" si="6"/>
        <v>10222778332</v>
      </c>
      <c r="M12" s="87">
        <f t="shared" si="6"/>
        <v>10208878047</v>
      </c>
      <c r="N12" s="68">
        <f t="shared" si="1"/>
        <v>0.64465167487721886</v>
      </c>
      <c r="O12" s="85">
        <f t="shared" si="3"/>
        <v>0.64465167430967596</v>
      </c>
    </row>
    <row r="13" spans="1:15" x14ac:dyDescent="0.25">
      <c r="A13" s="88" t="s">
        <v>27</v>
      </c>
      <c r="B13" s="89" t="s">
        <v>28</v>
      </c>
      <c r="C13" s="90">
        <v>12422135022</v>
      </c>
      <c r="D13" s="90">
        <v>0</v>
      </c>
      <c r="E13" s="90">
        <v>455275589</v>
      </c>
      <c r="F13" s="90">
        <v>11966859433</v>
      </c>
      <c r="G13" s="90">
        <v>0</v>
      </c>
      <c r="H13" s="90">
        <v>11966859433</v>
      </c>
      <c r="I13" s="90">
        <v>0</v>
      </c>
      <c r="J13" s="90">
        <v>8232587843</v>
      </c>
      <c r="K13" s="90">
        <v>8232587843</v>
      </c>
      <c r="L13" s="90">
        <v>8232587843</v>
      </c>
      <c r="M13" s="90">
        <v>8232587843</v>
      </c>
      <c r="N13" s="68">
        <f t="shared" si="1"/>
        <v>0.68794890498150973</v>
      </c>
      <c r="O13" s="85">
        <f>+K13/F13</f>
        <v>0.68794890498150973</v>
      </c>
    </row>
    <row r="14" spans="1:15" x14ac:dyDescent="0.25">
      <c r="A14" s="88" t="s">
        <v>29</v>
      </c>
      <c r="B14" s="89" t="s">
        <v>30</v>
      </c>
      <c r="C14" s="90">
        <v>732062860</v>
      </c>
      <c r="D14" s="90">
        <v>156323134</v>
      </c>
      <c r="E14" s="90">
        <v>0</v>
      </c>
      <c r="F14" s="90">
        <v>888385994</v>
      </c>
      <c r="G14" s="90">
        <v>0</v>
      </c>
      <c r="H14" s="90">
        <v>888385994</v>
      </c>
      <c r="I14" s="90">
        <v>0</v>
      </c>
      <c r="J14" s="90">
        <v>475425223</v>
      </c>
      <c r="K14" s="90">
        <v>475425223</v>
      </c>
      <c r="L14" s="90">
        <v>475425223</v>
      </c>
      <c r="M14" s="90">
        <v>475425223</v>
      </c>
      <c r="N14" s="68">
        <f t="shared" si="1"/>
        <v>0.53515614407581491</v>
      </c>
      <c r="O14" s="85">
        <f t="shared" si="3"/>
        <v>0.53515614407581491</v>
      </c>
    </row>
    <row r="15" spans="1:15" x14ac:dyDescent="0.25">
      <c r="A15" s="88" t="s">
        <v>31</v>
      </c>
      <c r="B15" s="89" t="s">
        <v>32</v>
      </c>
      <c r="C15" s="90">
        <v>21963224</v>
      </c>
      <c r="D15" s="90">
        <v>0</v>
      </c>
      <c r="E15" s="90">
        <v>4922789</v>
      </c>
      <c r="F15" s="90">
        <v>17040435</v>
      </c>
      <c r="G15" s="90">
        <v>0</v>
      </c>
      <c r="H15" s="90">
        <v>17040435</v>
      </c>
      <c r="I15" s="90">
        <v>0</v>
      </c>
      <c r="J15" s="90">
        <v>13923811</v>
      </c>
      <c r="K15" s="90">
        <v>13923811</v>
      </c>
      <c r="L15" s="90">
        <v>13923811</v>
      </c>
      <c r="M15" s="90">
        <v>13923811</v>
      </c>
      <c r="N15" s="68">
        <f t="shared" si="1"/>
        <v>0.81710419951133872</v>
      </c>
      <c r="O15" s="85">
        <f t="shared" si="3"/>
        <v>0.81710419951133872</v>
      </c>
    </row>
    <row r="16" spans="1:15" x14ac:dyDescent="0.25">
      <c r="A16" s="88" t="s">
        <v>33</v>
      </c>
      <c r="B16" s="89" t="s">
        <v>34</v>
      </c>
      <c r="C16" s="90">
        <v>634664758</v>
      </c>
      <c r="D16" s="90">
        <v>0</v>
      </c>
      <c r="E16" s="90">
        <v>57042274</v>
      </c>
      <c r="F16" s="90">
        <v>577622484</v>
      </c>
      <c r="G16" s="90">
        <v>0</v>
      </c>
      <c r="H16" s="90">
        <v>577622484</v>
      </c>
      <c r="I16" s="90">
        <v>0</v>
      </c>
      <c r="J16" s="90">
        <v>482711099</v>
      </c>
      <c r="K16" s="90">
        <v>482711090</v>
      </c>
      <c r="L16" s="90">
        <v>482711090</v>
      </c>
      <c r="M16" s="90">
        <v>479145977</v>
      </c>
      <c r="N16" s="68">
        <f t="shared" si="1"/>
        <v>0.83568613128986158</v>
      </c>
      <c r="O16" s="85">
        <f t="shared" si="3"/>
        <v>0.83568611570875073</v>
      </c>
    </row>
    <row r="17" spans="1:15" x14ac:dyDescent="0.25">
      <c r="A17" s="88" t="s">
        <v>35</v>
      </c>
      <c r="B17" s="89" t="s">
        <v>36</v>
      </c>
      <c r="C17" s="90">
        <v>423760126</v>
      </c>
      <c r="D17" s="90">
        <v>67931266</v>
      </c>
      <c r="E17" s="90">
        <v>0</v>
      </c>
      <c r="F17" s="90">
        <v>491691392</v>
      </c>
      <c r="G17" s="90">
        <v>0</v>
      </c>
      <c r="H17" s="90">
        <v>491691392</v>
      </c>
      <c r="I17" s="90">
        <v>0</v>
      </c>
      <c r="J17" s="90">
        <v>296993350</v>
      </c>
      <c r="K17" s="90">
        <v>296993350</v>
      </c>
      <c r="L17" s="90">
        <v>296993350</v>
      </c>
      <c r="M17" s="90">
        <v>296049165</v>
      </c>
      <c r="N17" s="68">
        <f t="shared" si="1"/>
        <v>0.60402389554137237</v>
      </c>
      <c r="O17" s="85">
        <f t="shared" si="3"/>
        <v>0.60402389554137237</v>
      </c>
    </row>
    <row r="18" spans="1:15" ht="25.5" x14ac:dyDescent="0.25">
      <c r="A18" s="88" t="s">
        <v>37</v>
      </c>
      <c r="B18" s="89" t="s">
        <v>38</v>
      </c>
      <c r="C18" s="90">
        <v>75349028</v>
      </c>
      <c r="D18" s="90">
        <v>0</v>
      </c>
      <c r="E18" s="90">
        <v>19541265</v>
      </c>
      <c r="F18" s="90">
        <v>55807763</v>
      </c>
      <c r="G18" s="90">
        <v>0</v>
      </c>
      <c r="H18" s="90">
        <v>55807763</v>
      </c>
      <c r="I18" s="90">
        <v>0</v>
      </c>
      <c r="J18" s="90">
        <v>43884493</v>
      </c>
      <c r="K18" s="90">
        <v>43884493</v>
      </c>
      <c r="L18" s="90">
        <v>43884493</v>
      </c>
      <c r="M18" s="90">
        <v>43884493</v>
      </c>
      <c r="N18" s="68">
        <f t="shared" si="1"/>
        <v>0.78635104940508005</v>
      </c>
      <c r="O18" s="85">
        <f t="shared" si="3"/>
        <v>0.78635104940508005</v>
      </c>
    </row>
    <row r="19" spans="1:15" x14ac:dyDescent="0.25">
      <c r="A19" s="88" t="s">
        <v>39</v>
      </c>
      <c r="B19" s="89" t="s">
        <v>40</v>
      </c>
      <c r="C19" s="90">
        <v>1309052686</v>
      </c>
      <c r="D19" s="90">
        <v>54656249</v>
      </c>
      <c r="E19" s="90">
        <v>471838407</v>
      </c>
      <c r="F19" s="90">
        <v>891870528</v>
      </c>
      <c r="G19" s="90">
        <v>0</v>
      </c>
      <c r="H19" s="90">
        <v>891870528</v>
      </c>
      <c r="I19" s="90">
        <v>0</v>
      </c>
      <c r="J19" s="90">
        <v>138884529</v>
      </c>
      <c r="K19" s="90">
        <v>138884529</v>
      </c>
      <c r="L19" s="90">
        <v>138884529</v>
      </c>
      <c r="M19" s="90">
        <v>135155420</v>
      </c>
      <c r="N19" s="68">
        <f t="shared" si="1"/>
        <v>0.15572274746138937</v>
      </c>
      <c r="O19" s="85">
        <f t="shared" si="3"/>
        <v>0.15572274746138937</v>
      </c>
    </row>
    <row r="20" spans="1:15" x14ac:dyDescent="0.25">
      <c r="A20" s="88" t="s">
        <v>41</v>
      </c>
      <c r="B20" s="89" t="s">
        <v>42</v>
      </c>
      <c r="C20" s="90">
        <v>710683296</v>
      </c>
      <c r="D20" s="90">
        <v>257871268</v>
      </c>
      <c r="E20" s="90">
        <v>0</v>
      </c>
      <c r="F20" s="90">
        <v>968554564</v>
      </c>
      <c r="G20" s="90">
        <v>0</v>
      </c>
      <c r="H20" s="90">
        <v>968554564</v>
      </c>
      <c r="I20" s="90">
        <v>0</v>
      </c>
      <c r="J20" s="90">
        <v>538367993</v>
      </c>
      <c r="K20" s="90">
        <v>538367993</v>
      </c>
      <c r="L20" s="90">
        <v>538367993</v>
      </c>
      <c r="M20" s="90">
        <v>532706115</v>
      </c>
      <c r="N20" s="68">
        <f t="shared" si="1"/>
        <v>0.55584683920812128</v>
      </c>
      <c r="O20" s="85">
        <f t="shared" si="3"/>
        <v>0.55584683920812128</v>
      </c>
    </row>
    <row r="21" spans="1:15" x14ac:dyDescent="0.25">
      <c r="A21" s="91" t="s">
        <v>43</v>
      </c>
      <c r="B21" s="39" t="s">
        <v>44</v>
      </c>
      <c r="C21" s="92">
        <f>SUM(C22:C30)</f>
        <v>5887913000</v>
      </c>
      <c r="D21" s="92">
        <f t="shared" ref="D21:M21" si="7">SUM(D22:D30)</f>
        <v>20338155</v>
      </c>
      <c r="E21" s="92">
        <f t="shared" si="7"/>
        <v>298404872</v>
      </c>
      <c r="F21" s="92">
        <f t="shared" si="7"/>
        <v>5609846283</v>
      </c>
      <c r="G21" s="92">
        <f t="shared" si="7"/>
        <v>0</v>
      </c>
      <c r="H21" s="92">
        <f t="shared" si="7"/>
        <v>5609846283</v>
      </c>
      <c r="I21" s="92">
        <f t="shared" si="7"/>
        <v>0</v>
      </c>
      <c r="J21" s="92">
        <f t="shared" si="7"/>
        <v>3625446603</v>
      </c>
      <c r="K21" s="92">
        <f t="shared" si="7"/>
        <v>3625418803</v>
      </c>
      <c r="L21" s="92">
        <f t="shared" si="7"/>
        <v>3625418803</v>
      </c>
      <c r="M21" s="92">
        <f t="shared" si="7"/>
        <v>3625418803</v>
      </c>
      <c r="N21" s="93">
        <f t="shared" si="1"/>
        <v>0.64626487431331281</v>
      </c>
      <c r="O21" s="94">
        <f t="shared" si="3"/>
        <v>0.64625991874080735</v>
      </c>
    </row>
    <row r="22" spans="1:15" ht="25.5" x14ac:dyDescent="0.25">
      <c r="A22" s="88" t="s">
        <v>45</v>
      </c>
      <c r="B22" s="89" t="s">
        <v>46</v>
      </c>
      <c r="C22" s="90">
        <v>1783978358</v>
      </c>
      <c r="D22" s="90">
        <v>0</v>
      </c>
      <c r="E22" s="90">
        <v>158953363</v>
      </c>
      <c r="F22" s="90">
        <v>1625024995</v>
      </c>
      <c r="G22" s="90">
        <v>0</v>
      </c>
      <c r="H22" s="65">
        <v>1625024995</v>
      </c>
      <c r="I22" s="90">
        <v>0</v>
      </c>
      <c r="J22" s="90">
        <v>1105629783</v>
      </c>
      <c r="K22" s="90">
        <v>1105618183</v>
      </c>
      <c r="L22" s="90">
        <v>1105618183</v>
      </c>
      <c r="M22" s="90">
        <v>1105618183</v>
      </c>
      <c r="N22" s="68">
        <f t="shared" si="1"/>
        <v>0.6803770935227984</v>
      </c>
      <c r="O22" s="85">
        <f t="shared" si="3"/>
        <v>0.6803699551710588</v>
      </c>
    </row>
    <row r="23" spans="1:15" x14ac:dyDescent="0.25">
      <c r="A23" s="88" t="s">
        <v>47</v>
      </c>
      <c r="B23" s="89" t="s">
        <v>48</v>
      </c>
      <c r="C23" s="90">
        <v>1268913749</v>
      </c>
      <c r="D23" s="90">
        <v>0</v>
      </c>
      <c r="E23" s="90">
        <v>103137404</v>
      </c>
      <c r="F23" s="90">
        <v>1165776345</v>
      </c>
      <c r="G23" s="90">
        <v>0</v>
      </c>
      <c r="H23" s="65">
        <v>1165776345</v>
      </c>
      <c r="I23" s="90">
        <v>0</v>
      </c>
      <c r="J23" s="90">
        <v>783185547</v>
      </c>
      <c r="K23" s="90">
        <v>783176447</v>
      </c>
      <c r="L23" s="90">
        <v>783176447</v>
      </c>
      <c r="M23" s="90">
        <v>783176447</v>
      </c>
      <c r="N23" s="68">
        <f t="shared" si="1"/>
        <v>0.67181458120939996</v>
      </c>
      <c r="O23" s="85">
        <f t="shared" si="3"/>
        <v>0.67180677525241772</v>
      </c>
    </row>
    <row r="24" spans="1:15" x14ac:dyDescent="0.25">
      <c r="A24" s="88" t="s">
        <v>49</v>
      </c>
      <c r="B24" s="89" t="s">
        <v>50</v>
      </c>
      <c r="C24" s="90">
        <v>1438369991</v>
      </c>
      <c r="D24" s="90">
        <v>0</v>
      </c>
      <c r="E24" s="90">
        <v>36314105</v>
      </c>
      <c r="F24" s="90">
        <v>1402055886</v>
      </c>
      <c r="G24" s="90">
        <v>0</v>
      </c>
      <c r="H24" s="65">
        <v>1402055886</v>
      </c>
      <c r="I24" s="90">
        <v>0</v>
      </c>
      <c r="J24" s="90">
        <v>864859873</v>
      </c>
      <c r="K24" s="90">
        <v>864859873</v>
      </c>
      <c r="L24" s="90">
        <v>864859873</v>
      </c>
      <c r="M24" s="90">
        <v>864859873</v>
      </c>
      <c r="N24" s="68">
        <f t="shared" si="1"/>
        <v>0.61685121230609774</v>
      </c>
      <c r="O24" s="85">
        <f t="shared" si="3"/>
        <v>0.61685121230609774</v>
      </c>
    </row>
    <row r="25" spans="1:15" ht="25.5" x14ac:dyDescent="0.25">
      <c r="A25" s="88" t="s">
        <v>51</v>
      </c>
      <c r="B25" s="89" t="s">
        <v>52</v>
      </c>
      <c r="C25" s="90">
        <v>585984556</v>
      </c>
      <c r="D25" s="90">
        <v>0</v>
      </c>
      <c r="E25" s="90">
        <v>0</v>
      </c>
      <c r="F25" s="90">
        <v>585984556</v>
      </c>
      <c r="G25" s="90">
        <v>0</v>
      </c>
      <c r="H25" s="65">
        <v>585984556</v>
      </c>
      <c r="I25" s="90">
        <v>0</v>
      </c>
      <c r="J25" s="90">
        <v>366288400</v>
      </c>
      <c r="K25" s="90">
        <v>366285500</v>
      </c>
      <c r="L25" s="90">
        <v>366285500</v>
      </c>
      <c r="M25" s="90">
        <v>366285500</v>
      </c>
      <c r="N25" s="68">
        <f t="shared" si="1"/>
        <v>0.62508200301442762</v>
      </c>
      <c r="O25" s="85">
        <f t="shared" si="3"/>
        <v>0.62507705407853786</v>
      </c>
    </row>
    <row r="26" spans="1:15" ht="25.5" x14ac:dyDescent="0.25">
      <c r="A26" s="88" t="s">
        <v>53</v>
      </c>
      <c r="B26" s="89" t="s">
        <v>54</v>
      </c>
      <c r="C26" s="90">
        <v>77926468</v>
      </c>
      <c r="D26" s="90">
        <v>2074405</v>
      </c>
      <c r="E26" s="90">
        <v>0</v>
      </c>
      <c r="F26" s="90">
        <v>80000873</v>
      </c>
      <c r="G26" s="90">
        <v>0</v>
      </c>
      <c r="H26" s="65">
        <v>80000873</v>
      </c>
      <c r="I26" s="90">
        <v>0</v>
      </c>
      <c r="J26" s="90">
        <v>48881700</v>
      </c>
      <c r="K26" s="90">
        <v>48881300</v>
      </c>
      <c r="L26" s="90">
        <v>48881300</v>
      </c>
      <c r="M26" s="90">
        <v>48881300</v>
      </c>
      <c r="N26" s="68">
        <f t="shared" si="1"/>
        <v>0.61101458230337058</v>
      </c>
      <c r="O26" s="85">
        <f t="shared" si="3"/>
        <v>0.61100958235793257</v>
      </c>
    </row>
    <row r="27" spans="1:15" x14ac:dyDescent="0.25">
      <c r="A27" s="88" t="s">
        <v>55</v>
      </c>
      <c r="B27" s="89" t="s">
        <v>56</v>
      </c>
      <c r="C27" s="90">
        <v>439514235</v>
      </c>
      <c r="D27" s="90">
        <v>0</v>
      </c>
      <c r="E27" s="90">
        <v>0</v>
      </c>
      <c r="F27" s="90">
        <v>439514235</v>
      </c>
      <c r="G27" s="90">
        <v>0</v>
      </c>
      <c r="H27" s="65">
        <v>439514235</v>
      </c>
      <c r="I27" s="90">
        <v>0</v>
      </c>
      <c r="J27" s="90">
        <v>273835100</v>
      </c>
      <c r="K27" s="90">
        <v>273832900</v>
      </c>
      <c r="L27" s="90">
        <v>273832900</v>
      </c>
      <c r="M27" s="90">
        <v>273832900</v>
      </c>
      <c r="N27" s="68">
        <f t="shared" si="1"/>
        <v>0.62304034361935967</v>
      </c>
      <c r="O27" s="85">
        <f t="shared" si="3"/>
        <v>0.62303533809320188</v>
      </c>
    </row>
    <row r="28" spans="1:15" x14ac:dyDescent="0.25">
      <c r="A28" s="88" t="s">
        <v>57</v>
      </c>
      <c r="B28" s="89" t="s">
        <v>58</v>
      </c>
      <c r="C28" s="90">
        <v>73339709</v>
      </c>
      <c r="D28" s="90">
        <v>9131875</v>
      </c>
      <c r="E28" s="90">
        <v>0</v>
      </c>
      <c r="F28" s="90">
        <v>82471584</v>
      </c>
      <c r="G28" s="90">
        <v>0</v>
      </c>
      <c r="H28" s="65">
        <v>82471584</v>
      </c>
      <c r="I28" s="90">
        <v>0</v>
      </c>
      <c r="J28" s="90">
        <v>45692100</v>
      </c>
      <c r="K28" s="90">
        <v>45691700</v>
      </c>
      <c r="L28" s="90">
        <v>45691700</v>
      </c>
      <c r="M28" s="90">
        <v>45691700</v>
      </c>
      <c r="N28" s="68">
        <f t="shared" si="1"/>
        <v>0.55403446598042783</v>
      </c>
      <c r="O28" s="85">
        <f t="shared" si="3"/>
        <v>0.55402961582500954</v>
      </c>
    </row>
    <row r="29" spans="1:15" x14ac:dyDescent="0.25">
      <c r="A29" s="88" t="s">
        <v>59</v>
      </c>
      <c r="B29" s="89" t="s">
        <v>60</v>
      </c>
      <c r="C29" s="90">
        <v>73339709</v>
      </c>
      <c r="D29" s="90">
        <v>9131875</v>
      </c>
      <c r="E29" s="90">
        <v>0</v>
      </c>
      <c r="F29" s="90">
        <v>82471584</v>
      </c>
      <c r="G29" s="90">
        <v>0</v>
      </c>
      <c r="H29" s="65">
        <v>82471584</v>
      </c>
      <c r="I29" s="90">
        <v>0</v>
      </c>
      <c r="J29" s="90">
        <v>45692100</v>
      </c>
      <c r="K29" s="90">
        <v>45691700</v>
      </c>
      <c r="L29" s="90">
        <v>45691700</v>
      </c>
      <c r="M29" s="90">
        <v>45691700</v>
      </c>
      <c r="N29" s="68">
        <f t="shared" si="1"/>
        <v>0.55403446598042783</v>
      </c>
      <c r="O29" s="85">
        <f t="shared" si="3"/>
        <v>0.55402961582500954</v>
      </c>
    </row>
    <row r="30" spans="1:15" ht="25.5" x14ac:dyDescent="0.25">
      <c r="A30" s="88" t="s">
        <v>61</v>
      </c>
      <c r="B30" s="89" t="s">
        <v>62</v>
      </c>
      <c r="C30" s="90">
        <v>146546225</v>
      </c>
      <c r="D30" s="90">
        <v>0</v>
      </c>
      <c r="E30" s="90">
        <v>0</v>
      </c>
      <c r="F30" s="90">
        <v>146546225</v>
      </c>
      <c r="G30" s="90">
        <v>0</v>
      </c>
      <c r="H30" s="65">
        <v>146546225</v>
      </c>
      <c r="I30" s="90">
        <v>0</v>
      </c>
      <c r="J30" s="90">
        <v>91382000</v>
      </c>
      <c r="K30" s="90">
        <v>91381200</v>
      </c>
      <c r="L30" s="90">
        <v>91381200</v>
      </c>
      <c r="M30" s="90">
        <v>91381200</v>
      </c>
      <c r="N30" s="68">
        <f t="shared" si="1"/>
        <v>0.62357116329676865</v>
      </c>
      <c r="O30" s="85">
        <f t="shared" si="3"/>
        <v>0.62356570426839719</v>
      </c>
    </row>
    <row r="31" spans="1:15" ht="25.5" x14ac:dyDescent="0.25">
      <c r="A31" s="86" t="s">
        <v>63</v>
      </c>
      <c r="B31" s="4" t="s">
        <v>64</v>
      </c>
      <c r="C31" s="92">
        <f>SUM(C32:C36)</f>
        <v>1028567000</v>
      </c>
      <c r="D31" s="92">
        <f t="shared" ref="D31:M31" si="8">SUM(D32:D36)</f>
        <v>1069072618</v>
      </c>
      <c r="E31" s="92">
        <f t="shared" si="8"/>
        <v>252624909</v>
      </c>
      <c r="F31" s="92">
        <f t="shared" si="8"/>
        <v>1845014709</v>
      </c>
      <c r="G31" s="92">
        <f t="shared" si="8"/>
        <v>0</v>
      </c>
      <c r="H31" s="92">
        <f t="shared" si="8"/>
        <v>1845014709</v>
      </c>
      <c r="I31" s="92">
        <f t="shared" si="8"/>
        <v>0</v>
      </c>
      <c r="J31" s="92">
        <f t="shared" si="8"/>
        <v>1192306295</v>
      </c>
      <c r="K31" s="92">
        <f t="shared" si="8"/>
        <v>1191954213</v>
      </c>
      <c r="L31" s="92">
        <f t="shared" si="8"/>
        <v>1191954213</v>
      </c>
      <c r="M31" s="92">
        <f t="shared" si="8"/>
        <v>1182850744</v>
      </c>
      <c r="N31" s="93">
        <f t="shared" si="1"/>
        <v>0.64623132226746927</v>
      </c>
      <c r="O31" s="94">
        <f t="shared" si="3"/>
        <v>0.64604049343652148</v>
      </c>
    </row>
    <row r="32" spans="1:15" x14ac:dyDescent="0.25">
      <c r="A32" s="88" t="s">
        <v>65</v>
      </c>
      <c r="B32" s="89" t="s">
        <v>66</v>
      </c>
      <c r="C32" s="90">
        <v>80000000</v>
      </c>
      <c r="D32" s="90">
        <v>366626073</v>
      </c>
      <c r="E32" s="90">
        <v>0</v>
      </c>
      <c r="F32" s="90">
        <v>446626073</v>
      </c>
      <c r="G32" s="90">
        <v>0</v>
      </c>
      <c r="H32" s="90">
        <v>446626073</v>
      </c>
      <c r="I32" s="90">
        <v>0</v>
      </c>
      <c r="J32" s="90">
        <v>293941243</v>
      </c>
      <c r="K32" s="90">
        <v>293589161</v>
      </c>
      <c r="L32" s="90">
        <v>293589161</v>
      </c>
      <c r="M32" s="90">
        <v>293589161</v>
      </c>
      <c r="N32" s="68">
        <f t="shared" si="1"/>
        <v>0.65813722209630154</v>
      </c>
      <c r="O32" s="85">
        <f t="shared" si="3"/>
        <v>0.65734890716960004</v>
      </c>
    </row>
    <row r="33" spans="1:15" x14ac:dyDescent="0.25">
      <c r="A33" s="88" t="s">
        <v>67</v>
      </c>
      <c r="B33" s="89" t="s">
        <v>68</v>
      </c>
      <c r="C33" s="90">
        <v>441909836</v>
      </c>
      <c r="D33" s="90">
        <v>477580473</v>
      </c>
      <c r="E33" s="90">
        <v>0</v>
      </c>
      <c r="F33" s="90">
        <v>919490309</v>
      </c>
      <c r="G33" s="90">
        <v>0</v>
      </c>
      <c r="H33" s="90">
        <v>919490309</v>
      </c>
      <c r="I33" s="90">
        <v>0</v>
      </c>
      <c r="J33" s="90">
        <v>499488066</v>
      </c>
      <c r="K33" s="90">
        <v>499488066</v>
      </c>
      <c r="L33" s="90">
        <v>499488066</v>
      </c>
      <c r="M33" s="90">
        <v>491058671</v>
      </c>
      <c r="N33" s="68">
        <f t="shared" si="1"/>
        <v>0.54322276277519743</v>
      </c>
      <c r="O33" s="85">
        <f t="shared" si="3"/>
        <v>0.54322276277519743</v>
      </c>
    </row>
    <row r="34" spans="1:15" x14ac:dyDescent="0.25">
      <c r="A34" s="88" t="s">
        <v>69</v>
      </c>
      <c r="B34" s="89" t="s">
        <v>70</v>
      </c>
      <c r="C34" s="90">
        <v>25000000</v>
      </c>
      <c r="D34" s="90">
        <v>144866072</v>
      </c>
      <c r="E34" s="90">
        <v>80000000</v>
      </c>
      <c r="F34" s="90">
        <v>89866072</v>
      </c>
      <c r="G34" s="90">
        <v>0</v>
      </c>
      <c r="H34" s="90">
        <v>89866072</v>
      </c>
      <c r="I34" s="90">
        <v>0</v>
      </c>
      <c r="J34" s="90">
        <v>64612257</v>
      </c>
      <c r="K34" s="90">
        <v>64612257</v>
      </c>
      <c r="L34" s="90">
        <v>64612257</v>
      </c>
      <c r="M34" s="90">
        <v>63938183</v>
      </c>
      <c r="N34" s="68">
        <f t="shared" si="1"/>
        <v>0.7189838785876832</v>
      </c>
      <c r="O34" s="85">
        <f t="shared" si="3"/>
        <v>0.7189838785876832</v>
      </c>
    </row>
    <row r="35" spans="1:15" x14ac:dyDescent="0.25">
      <c r="A35" s="88" t="s">
        <v>71</v>
      </c>
      <c r="B35" s="89" t="s">
        <v>72</v>
      </c>
      <c r="C35" s="90">
        <v>349198488</v>
      </c>
      <c r="D35" s="90">
        <v>80000000</v>
      </c>
      <c r="E35" s="90">
        <v>129360534</v>
      </c>
      <c r="F35" s="90">
        <v>299837954</v>
      </c>
      <c r="G35" s="90">
        <v>0</v>
      </c>
      <c r="H35" s="90">
        <v>299837954</v>
      </c>
      <c r="I35" s="90">
        <v>0</v>
      </c>
      <c r="J35" s="90">
        <v>251615047</v>
      </c>
      <c r="K35" s="90">
        <v>251615047</v>
      </c>
      <c r="L35" s="90">
        <v>251615047</v>
      </c>
      <c r="M35" s="90">
        <v>251615047</v>
      </c>
      <c r="N35" s="68">
        <f t="shared" si="1"/>
        <v>0.83917010386216817</v>
      </c>
      <c r="O35" s="85">
        <f t="shared" si="3"/>
        <v>0.83917010386216817</v>
      </c>
    </row>
    <row r="36" spans="1:15" x14ac:dyDescent="0.25">
      <c r="A36" s="88" t="s">
        <v>73</v>
      </c>
      <c r="B36" s="89" t="s">
        <v>74</v>
      </c>
      <c r="C36" s="90">
        <v>132458676</v>
      </c>
      <c r="D36" s="90">
        <v>0</v>
      </c>
      <c r="E36" s="90">
        <v>43264375</v>
      </c>
      <c r="F36" s="90">
        <v>89194301</v>
      </c>
      <c r="G36" s="90">
        <v>0</v>
      </c>
      <c r="H36" s="90">
        <v>89194301</v>
      </c>
      <c r="I36" s="90">
        <v>0</v>
      </c>
      <c r="J36" s="90">
        <v>82649682</v>
      </c>
      <c r="K36" s="90">
        <v>82649682</v>
      </c>
      <c r="L36" s="90">
        <v>82649682</v>
      </c>
      <c r="M36" s="90">
        <v>82649682</v>
      </c>
      <c r="N36" s="68">
        <f t="shared" si="1"/>
        <v>0.9266251439091383</v>
      </c>
      <c r="O36" s="85">
        <f t="shared" si="3"/>
        <v>0.9266251439091383</v>
      </c>
    </row>
    <row r="37" spans="1:15" ht="26.25" thickBot="1" x14ac:dyDescent="0.3">
      <c r="A37" s="96" t="s">
        <v>75</v>
      </c>
      <c r="B37" s="6" t="s">
        <v>76</v>
      </c>
      <c r="C37" s="97">
        <v>1234371000</v>
      </c>
      <c r="D37" s="98"/>
      <c r="E37" s="98"/>
      <c r="F37" s="90">
        <f t="shared" ref="F32:F37" si="9">+C37+D37-E37</f>
        <v>1234371000</v>
      </c>
      <c r="G37" s="98">
        <v>1234371000</v>
      </c>
      <c r="H37" s="99">
        <v>0</v>
      </c>
      <c r="I37" s="90">
        <v>0</v>
      </c>
      <c r="J37" s="98">
        <v>0</v>
      </c>
      <c r="K37" s="98">
        <v>0</v>
      </c>
      <c r="L37" s="98">
        <v>0</v>
      </c>
      <c r="M37" s="98">
        <v>0</v>
      </c>
      <c r="N37" s="68">
        <f t="shared" si="1"/>
        <v>0</v>
      </c>
      <c r="O37" s="68">
        <f>+K37/G37</f>
        <v>0</v>
      </c>
    </row>
    <row r="38" spans="1:15" ht="16.5" thickTop="1" thickBot="1" x14ac:dyDescent="0.3">
      <c r="A38" s="118" t="s">
        <v>77</v>
      </c>
      <c r="B38" s="119"/>
      <c r="C38" s="100">
        <f t="shared" ref="C38:M38" si="10">+C39+C50</f>
        <v>16015709000</v>
      </c>
      <c r="D38" s="100">
        <f t="shared" si="10"/>
        <v>1658555609</v>
      </c>
      <c r="E38" s="100">
        <f t="shared" si="10"/>
        <v>1658555609</v>
      </c>
      <c r="F38" s="100">
        <f t="shared" si="10"/>
        <v>16015709000</v>
      </c>
      <c r="G38" s="100">
        <f t="shared" si="10"/>
        <v>0</v>
      </c>
      <c r="H38" s="100">
        <f t="shared" si="10"/>
        <v>15465353286.349998</v>
      </c>
      <c r="I38" s="100">
        <f t="shared" si="10"/>
        <v>550355713.64999998</v>
      </c>
      <c r="J38" s="100">
        <f t="shared" si="10"/>
        <v>14726547455.17</v>
      </c>
      <c r="K38" s="100">
        <f t="shared" si="10"/>
        <v>9133607522.3199997</v>
      </c>
      <c r="L38" s="100">
        <f t="shared" si="10"/>
        <v>9133607522.3199997</v>
      </c>
      <c r="M38" s="100">
        <f t="shared" si="10"/>
        <v>9124024279.3199997</v>
      </c>
      <c r="N38" s="101">
        <f t="shared" si="1"/>
        <v>0.91950643303833757</v>
      </c>
      <c r="O38" s="102">
        <f t="shared" si="3"/>
        <v>0.5702905517526573</v>
      </c>
    </row>
    <row r="39" spans="1:15" ht="15.75" thickTop="1" x14ac:dyDescent="0.25">
      <c r="A39" s="83" t="s">
        <v>78</v>
      </c>
      <c r="B39" s="7" t="s">
        <v>79</v>
      </c>
      <c r="C39" s="103">
        <f>+C40</f>
        <v>649249000</v>
      </c>
      <c r="D39" s="103">
        <f t="shared" ref="D39:M39" si="11">+D40</f>
        <v>70565000</v>
      </c>
      <c r="E39" s="103">
        <f t="shared" si="11"/>
        <v>318754498</v>
      </c>
      <c r="F39" s="103">
        <f t="shared" si="11"/>
        <v>401059502</v>
      </c>
      <c r="G39" s="103">
        <f t="shared" si="11"/>
        <v>0</v>
      </c>
      <c r="H39" s="103">
        <f>+H40</f>
        <v>376797071</v>
      </c>
      <c r="I39" s="103">
        <f t="shared" si="11"/>
        <v>24262431</v>
      </c>
      <c r="J39" s="103">
        <f t="shared" si="11"/>
        <v>367442881</v>
      </c>
      <c r="K39" s="103">
        <f t="shared" si="11"/>
        <v>51209462.189999998</v>
      </c>
      <c r="L39" s="103">
        <f t="shared" si="11"/>
        <v>51209462.189999998</v>
      </c>
      <c r="M39" s="103">
        <f t="shared" si="11"/>
        <v>51209462.189999998</v>
      </c>
      <c r="N39" s="93">
        <f t="shared" si="1"/>
        <v>0.91618046491266025</v>
      </c>
      <c r="O39" s="94">
        <f t="shared" si="3"/>
        <v>0.12768544800616641</v>
      </c>
    </row>
    <row r="40" spans="1:15" x14ac:dyDescent="0.25">
      <c r="A40" s="83" t="s">
        <v>80</v>
      </c>
      <c r="B40" s="7" t="s">
        <v>81</v>
      </c>
      <c r="C40" s="92">
        <f>SUM(C41:C49)</f>
        <v>649249000</v>
      </c>
      <c r="D40" s="92">
        <f>SUM(D41:D49)</f>
        <v>70565000</v>
      </c>
      <c r="E40" s="92">
        <f>SUM(E41:E49)</f>
        <v>318754498</v>
      </c>
      <c r="F40" s="92">
        <f>SUM(F41:F49)</f>
        <v>401059502</v>
      </c>
      <c r="G40" s="92">
        <f>SUM(G42:G49)</f>
        <v>0</v>
      </c>
      <c r="H40" s="92">
        <f t="shared" ref="H40:M40" si="12">SUM(H41:H49)</f>
        <v>376797071</v>
      </c>
      <c r="I40" s="92">
        <f t="shared" si="12"/>
        <v>24262431</v>
      </c>
      <c r="J40" s="92">
        <f t="shared" si="12"/>
        <v>367442881</v>
      </c>
      <c r="K40" s="92">
        <f t="shared" si="12"/>
        <v>51209462.189999998</v>
      </c>
      <c r="L40" s="92">
        <f t="shared" si="12"/>
        <v>51209462.189999998</v>
      </c>
      <c r="M40" s="92">
        <f t="shared" si="12"/>
        <v>51209462.189999998</v>
      </c>
      <c r="N40" s="93">
        <f t="shared" si="1"/>
        <v>0.91618046491266025</v>
      </c>
      <c r="O40" s="94">
        <f t="shared" si="3"/>
        <v>0.12768544800616641</v>
      </c>
    </row>
    <row r="41" spans="1:15" x14ac:dyDescent="0.25">
      <c r="A41" s="88" t="s">
        <v>190</v>
      </c>
      <c r="B41" s="89" t="s">
        <v>182</v>
      </c>
      <c r="C41" s="90">
        <v>0</v>
      </c>
      <c r="D41" s="90">
        <v>63565000</v>
      </c>
      <c r="E41" s="90">
        <v>7000000</v>
      </c>
      <c r="F41" s="90">
        <v>56565000</v>
      </c>
      <c r="G41" s="90">
        <v>0</v>
      </c>
      <c r="H41" s="90">
        <v>37151700</v>
      </c>
      <c r="I41" s="90">
        <v>19413300</v>
      </c>
      <c r="J41" s="90">
        <v>34797510</v>
      </c>
      <c r="K41" s="90">
        <v>9519900</v>
      </c>
      <c r="L41" s="90">
        <v>9519900</v>
      </c>
      <c r="M41" s="90">
        <v>9519900</v>
      </c>
      <c r="N41" s="68"/>
      <c r="O41" s="85"/>
    </row>
    <row r="42" spans="1:15" x14ac:dyDescent="0.25">
      <c r="A42" s="88" t="s">
        <v>82</v>
      </c>
      <c r="B42" s="89" t="s">
        <v>83</v>
      </c>
      <c r="C42" s="90">
        <v>245000000</v>
      </c>
      <c r="D42" s="90">
        <v>7000000</v>
      </c>
      <c r="E42" s="90">
        <v>167294100</v>
      </c>
      <c r="F42" s="90">
        <v>84705900</v>
      </c>
      <c r="G42" s="90">
        <v>0</v>
      </c>
      <c r="H42" s="90">
        <v>84705900</v>
      </c>
      <c r="I42" s="90">
        <v>0</v>
      </c>
      <c r="J42" s="90">
        <v>77705900</v>
      </c>
      <c r="K42" s="90">
        <v>0</v>
      </c>
      <c r="L42" s="90">
        <v>0</v>
      </c>
      <c r="M42" s="90">
        <v>0</v>
      </c>
      <c r="N42" s="68">
        <f>+J42/F42</f>
        <v>0.91736112832754269</v>
      </c>
      <c r="O42" s="85">
        <f t="shared" si="3"/>
        <v>0</v>
      </c>
    </row>
    <row r="43" spans="1:15" ht="38.25" x14ac:dyDescent="0.25">
      <c r="A43" s="88" t="s">
        <v>84</v>
      </c>
      <c r="B43" s="89" t="s">
        <v>85</v>
      </c>
      <c r="C43" s="90">
        <v>5459000</v>
      </c>
      <c r="D43" s="90">
        <v>0</v>
      </c>
      <c r="E43" s="90">
        <v>0</v>
      </c>
      <c r="F43" s="90">
        <v>5459000</v>
      </c>
      <c r="G43" s="90">
        <v>0</v>
      </c>
      <c r="H43" s="90">
        <v>800000</v>
      </c>
      <c r="I43" s="90">
        <v>4659000</v>
      </c>
      <c r="J43" s="90">
        <v>800000</v>
      </c>
      <c r="K43" s="90">
        <v>800000</v>
      </c>
      <c r="L43" s="90">
        <v>800000</v>
      </c>
      <c r="M43" s="90">
        <v>800000</v>
      </c>
      <c r="N43" s="68">
        <f>+J43/F43</f>
        <v>0.14654698662758747</v>
      </c>
      <c r="O43" s="85">
        <f t="shared" si="3"/>
        <v>0.14654698662758747</v>
      </c>
    </row>
    <row r="44" spans="1:15" x14ac:dyDescent="0.25">
      <c r="A44" s="88" t="s">
        <v>86</v>
      </c>
      <c r="B44" s="89" t="s">
        <v>87</v>
      </c>
      <c r="C44" s="90">
        <v>37000000</v>
      </c>
      <c r="D44" s="90">
        <v>0</v>
      </c>
      <c r="E44" s="90">
        <v>153398</v>
      </c>
      <c r="F44" s="90">
        <v>36846602</v>
      </c>
      <c r="G44" s="90">
        <v>0</v>
      </c>
      <c r="H44" s="90">
        <v>36846602</v>
      </c>
      <c r="I44" s="90">
        <v>0</v>
      </c>
      <c r="J44" s="90">
        <v>36846602</v>
      </c>
      <c r="K44" s="90">
        <v>11111000</v>
      </c>
      <c r="L44" s="90">
        <v>11111000</v>
      </c>
      <c r="M44" s="90">
        <v>11111000</v>
      </c>
      <c r="N44" s="68">
        <f>+J44/F44</f>
        <v>1</v>
      </c>
      <c r="O44" s="85">
        <f t="shared" si="3"/>
        <v>0.30154748055193803</v>
      </c>
    </row>
    <row r="45" spans="1:15" ht="25.5" x14ac:dyDescent="0.25">
      <c r="A45" s="88" t="s">
        <v>88</v>
      </c>
      <c r="B45" s="89" t="s">
        <v>89</v>
      </c>
      <c r="C45" s="90">
        <v>231000000</v>
      </c>
      <c r="D45" s="90">
        <v>0</v>
      </c>
      <c r="E45" s="90">
        <v>58142000</v>
      </c>
      <c r="F45" s="90">
        <v>172858000</v>
      </c>
      <c r="G45" s="90">
        <v>0</v>
      </c>
      <c r="H45" s="90">
        <v>172858000</v>
      </c>
      <c r="I45" s="90">
        <v>0</v>
      </c>
      <c r="J45" s="90">
        <v>172858000</v>
      </c>
      <c r="K45" s="90">
        <v>0</v>
      </c>
      <c r="L45" s="90">
        <v>0</v>
      </c>
      <c r="M45" s="90">
        <v>0</v>
      </c>
      <c r="N45" s="68">
        <f>+J45/F45</f>
        <v>1</v>
      </c>
      <c r="O45" s="85">
        <f t="shared" si="3"/>
        <v>0</v>
      </c>
    </row>
    <row r="46" spans="1:15" ht="38.25" x14ac:dyDescent="0.25">
      <c r="A46" s="88" t="s">
        <v>90</v>
      </c>
      <c r="B46" s="89" t="s">
        <v>91</v>
      </c>
      <c r="C46" s="90">
        <v>44285000</v>
      </c>
      <c r="D46" s="90">
        <v>0</v>
      </c>
      <c r="E46" s="90">
        <v>0</v>
      </c>
      <c r="F46" s="90">
        <v>44285000</v>
      </c>
      <c r="G46" s="90">
        <v>0</v>
      </c>
      <c r="H46" s="90">
        <v>44284869</v>
      </c>
      <c r="I46" s="90">
        <v>131</v>
      </c>
      <c r="J46" s="90">
        <v>44284869</v>
      </c>
      <c r="K46" s="90">
        <v>29628562.190000001</v>
      </c>
      <c r="L46" s="90">
        <v>29628562.190000001</v>
      </c>
      <c r="M46" s="90">
        <v>29628562.190000001</v>
      </c>
      <c r="N46" s="68">
        <f>+J46/F46</f>
        <v>0.99999704188777239</v>
      </c>
      <c r="O46" s="85">
        <f t="shared" si="3"/>
        <v>0.66904284046516882</v>
      </c>
    </row>
    <row r="47" spans="1:15" ht="38.25" x14ac:dyDescent="0.25">
      <c r="A47" s="88" t="s">
        <v>92</v>
      </c>
      <c r="B47" s="89" t="s">
        <v>93</v>
      </c>
      <c r="C47" s="90">
        <v>6165000</v>
      </c>
      <c r="D47" s="90">
        <v>0</v>
      </c>
      <c r="E47" s="90">
        <v>6165000</v>
      </c>
      <c r="F47" s="90">
        <v>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0">
        <v>0</v>
      </c>
      <c r="N47" s="68"/>
      <c r="O47" s="85"/>
    </row>
    <row r="48" spans="1:15" x14ac:dyDescent="0.25">
      <c r="A48" s="88" t="s">
        <v>183</v>
      </c>
      <c r="B48" s="89" t="s">
        <v>182</v>
      </c>
      <c r="C48" s="90">
        <v>340000</v>
      </c>
      <c r="D48" s="90">
        <v>0</v>
      </c>
      <c r="E48" s="90">
        <v>0</v>
      </c>
      <c r="F48" s="90">
        <v>340000</v>
      </c>
      <c r="G48" s="90">
        <v>0</v>
      </c>
      <c r="H48" s="90">
        <v>150000</v>
      </c>
      <c r="I48" s="90">
        <v>190000</v>
      </c>
      <c r="J48" s="90">
        <v>150000</v>
      </c>
      <c r="K48" s="90">
        <v>150000</v>
      </c>
      <c r="L48" s="90">
        <v>150000</v>
      </c>
      <c r="M48" s="90">
        <v>150000</v>
      </c>
      <c r="N48" s="68">
        <f>+J48/F48</f>
        <v>0.44117647058823528</v>
      </c>
      <c r="O48" s="85">
        <f>+K48/F48</f>
        <v>0.44117647058823528</v>
      </c>
    </row>
    <row r="49" spans="1:15" ht="25.5" x14ac:dyDescent="0.25">
      <c r="A49" s="88" t="s">
        <v>94</v>
      </c>
      <c r="B49" s="89" t="s">
        <v>95</v>
      </c>
      <c r="C49" s="90">
        <v>80000000</v>
      </c>
      <c r="D49" s="90">
        <v>0</v>
      </c>
      <c r="E49" s="90">
        <v>80000000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90">
        <v>0</v>
      </c>
      <c r="N49" s="68"/>
      <c r="O49" s="85"/>
    </row>
    <row r="50" spans="1:15" x14ac:dyDescent="0.25">
      <c r="A50" s="104" t="s">
        <v>96</v>
      </c>
      <c r="B50" s="37" t="s">
        <v>97</v>
      </c>
      <c r="C50" s="92">
        <f>+C51</f>
        <v>15366460000</v>
      </c>
      <c r="D50" s="92">
        <f t="shared" ref="D50:M50" si="13">+D51</f>
        <v>1587990609</v>
      </c>
      <c r="E50" s="92">
        <f t="shared" si="13"/>
        <v>1339801111</v>
      </c>
      <c r="F50" s="92">
        <f t="shared" si="13"/>
        <v>15614649498</v>
      </c>
      <c r="G50" s="92">
        <f t="shared" si="13"/>
        <v>0</v>
      </c>
      <c r="H50" s="92">
        <f t="shared" si="13"/>
        <v>15088556215.349998</v>
      </c>
      <c r="I50" s="92">
        <f t="shared" si="13"/>
        <v>526093282.64999998</v>
      </c>
      <c r="J50" s="92">
        <f t="shared" si="13"/>
        <v>14359104574.17</v>
      </c>
      <c r="K50" s="92">
        <f t="shared" si="13"/>
        <v>9082398060.1299992</v>
      </c>
      <c r="L50" s="92">
        <f t="shared" si="13"/>
        <v>9082398060.1299992</v>
      </c>
      <c r="M50" s="92">
        <f t="shared" si="13"/>
        <v>9072814817.1299992</v>
      </c>
      <c r="N50" s="93">
        <f t="shared" ref="N50:N91" si="14">+J50/F50</f>
        <v>0.91959185993955128</v>
      </c>
      <c r="O50" s="94">
        <f t="shared" si="3"/>
        <v>0.58165878531524617</v>
      </c>
    </row>
    <row r="51" spans="1:15" x14ac:dyDescent="0.25">
      <c r="A51" s="105" t="s">
        <v>98</v>
      </c>
      <c r="B51" s="9" t="s">
        <v>99</v>
      </c>
      <c r="C51" s="92">
        <f>SUM(C52:C68)</f>
        <v>15366460000</v>
      </c>
      <c r="D51" s="92">
        <f t="shared" ref="D51:M51" si="15">SUM(D52:D68)</f>
        <v>1587990609</v>
      </c>
      <c r="E51" s="92">
        <f t="shared" si="15"/>
        <v>1339801111</v>
      </c>
      <c r="F51" s="92">
        <f t="shared" si="15"/>
        <v>15614649498</v>
      </c>
      <c r="G51" s="92">
        <f t="shared" si="15"/>
        <v>0</v>
      </c>
      <c r="H51" s="92">
        <f t="shared" si="15"/>
        <v>15088556215.349998</v>
      </c>
      <c r="I51" s="92">
        <f t="shared" si="15"/>
        <v>526093282.64999998</v>
      </c>
      <c r="J51" s="92">
        <f t="shared" si="15"/>
        <v>14359104574.17</v>
      </c>
      <c r="K51" s="92">
        <f t="shared" si="15"/>
        <v>9082398060.1299992</v>
      </c>
      <c r="L51" s="92">
        <f t="shared" si="15"/>
        <v>9082398060.1299992</v>
      </c>
      <c r="M51" s="92">
        <f t="shared" si="15"/>
        <v>9072814817.1299992</v>
      </c>
      <c r="N51" s="93">
        <f t="shared" si="14"/>
        <v>0.91959185993955128</v>
      </c>
      <c r="O51" s="94">
        <f t="shared" si="3"/>
        <v>0.58165878531524617</v>
      </c>
    </row>
    <row r="52" spans="1:15" ht="25.5" x14ac:dyDescent="0.25">
      <c r="A52" s="88" t="s">
        <v>100</v>
      </c>
      <c r="B52" s="89" t="s">
        <v>101</v>
      </c>
      <c r="C52" s="90">
        <v>10300000</v>
      </c>
      <c r="D52" s="90">
        <v>5000000</v>
      </c>
      <c r="E52" s="90">
        <v>0</v>
      </c>
      <c r="F52" s="90">
        <v>15300000</v>
      </c>
      <c r="G52" s="90">
        <v>0</v>
      </c>
      <c r="H52" s="90">
        <v>15300000</v>
      </c>
      <c r="I52" s="90">
        <v>0</v>
      </c>
      <c r="J52" s="90">
        <v>7835000</v>
      </c>
      <c r="K52" s="90">
        <v>7835000</v>
      </c>
      <c r="L52" s="90">
        <v>7835000</v>
      </c>
      <c r="M52" s="90">
        <v>7835000</v>
      </c>
      <c r="N52" s="68">
        <f t="shared" si="14"/>
        <v>0.51209150326797381</v>
      </c>
      <c r="O52" s="85">
        <f t="shared" si="3"/>
        <v>0.51209150326797381</v>
      </c>
    </row>
    <row r="53" spans="1:15" x14ac:dyDescent="0.25">
      <c r="A53" s="88" t="s">
        <v>102</v>
      </c>
      <c r="B53" s="89" t="s">
        <v>103</v>
      </c>
      <c r="C53" s="90">
        <v>1732504000</v>
      </c>
      <c r="D53" s="90">
        <v>0</v>
      </c>
      <c r="E53" s="90">
        <v>0</v>
      </c>
      <c r="F53" s="90">
        <v>1732504000</v>
      </c>
      <c r="G53" s="90">
        <v>0</v>
      </c>
      <c r="H53" s="90">
        <v>1732503192</v>
      </c>
      <c r="I53" s="90">
        <v>808</v>
      </c>
      <c r="J53" s="90">
        <v>1642503192</v>
      </c>
      <c r="K53" s="90">
        <v>1039240123</v>
      </c>
      <c r="L53" s="90">
        <v>1039240123</v>
      </c>
      <c r="M53" s="90">
        <v>1039240123</v>
      </c>
      <c r="N53" s="68">
        <f t="shared" si="14"/>
        <v>0.94805160161246382</v>
      </c>
      <c r="O53" s="85">
        <f t="shared" si="3"/>
        <v>0.59984861391373412</v>
      </c>
    </row>
    <row r="54" spans="1:15" x14ac:dyDescent="0.25">
      <c r="A54" s="88" t="s">
        <v>104</v>
      </c>
      <c r="B54" s="89" t="s">
        <v>105</v>
      </c>
      <c r="C54" s="90">
        <v>17047000</v>
      </c>
      <c r="D54" s="90">
        <v>0</v>
      </c>
      <c r="E54" s="90">
        <v>0</v>
      </c>
      <c r="F54" s="90">
        <v>17047000</v>
      </c>
      <c r="G54" s="90">
        <v>0</v>
      </c>
      <c r="H54" s="90">
        <v>17046540</v>
      </c>
      <c r="I54" s="90">
        <v>460</v>
      </c>
      <c r="J54" s="90">
        <v>17046540</v>
      </c>
      <c r="K54" s="90">
        <v>15716005</v>
      </c>
      <c r="L54" s="90">
        <v>15716005</v>
      </c>
      <c r="M54" s="90">
        <v>15716005</v>
      </c>
      <c r="N54" s="68">
        <f t="shared" si="14"/>
        <v>0.99997301577990261</v>
      </c>
      <c r="O54" s="85">
        <f t="shared" si="3"/>
        <v>0.92192203906845782</v>
      </c>
    </row>
    <row r="55" spans="1:15" ht="38.25" x14ac:dyDescent="0.25">
      <c r="A55" s="88" t="s">
        <v>106</v>
      </c>
      <c r="B55" s="89" t="s">
        <v>107</v>
      </c>
      <c r="C55" s="90">
        <v>120304000</v>
      </c>
      <c r="D55" s="90">
        <v>0</v>
      </c>
      <c r="E55" s="90">
        <v>0</v>
      </c>
      <c r="F55" s="90">
        <v>120304000</v>
      </c>
      <c r="G55" s="90">
        <v>0</v>
      </c>
      <c r="H55" s="90">
        <v>120304000</v>
      </c>
      <c r="I55" s="90">
        <v>0</v>
      </c>
      <c r="J55" s="90">
        <v>78063880</v>
      </c>
      <c r="K55" s="90">
        <v>78063880</v>
      </c>
      <c r="L55" s="90">
        <v>78063880</v>
      </c>
      <c r="M55" s="90">
        <v>78063880</v>
      </c>
      <c r="N55" s="68">
        <f t="shared" si="14"/>
        <v>0.6488884825109722</v>
      </c>
      <c r="O55" s="85">
        <f t="shared" si="3"/>
        <v>0.6488884825109722</v>
      </c>
    </row>
    <row r="56" spans="1:15" ht="25.5" x14ac:dyDescent="0.25">
      <c r="A56" s="88" t="s">
        <v>108</v>
      </c>
      <c r="B56" s="89" t="s">
        <v>109</v>
      </c>
      <c r="C56" s="90">
        <v>6180000</v>
      </c>
      <c r="D56" s="90">
        <v>0</v>
      </c>
      <c r="E56" s="90">
        <v>0</v>
      </c>
      <c r="F56" s="90">
        <v>6180000</v>
      </c>
      <c r="G56" s="90">
        <v>0</v>
      </c>
      <c r="H56" s="90">
        <v>5240600</v>
      </c>
      <c r="I56" s="90">
        <v>939400</v>
      </c>
      <c r="J56" s="90">
        <v>5240600</v>
      </c>
      <c r="K56" s="90">
        <v>0</v>
      </c>
      <c r="L56" s="90">
        <v>0</v>
      </c>
      <c r="M56" s="90">
        <v>0</v>
      </c>
      <c r="N56" s="68">
        <f t="shared" si="14"/>
        <v>0.84799352750809065</v>
      </c>
      <c r="O56" s="85">
        <f t="shared" si="3"/>
        <v>0</v>
      </c>
    </row>
    <row r="57" spans="1:15" x14ac:dyDescent="0.25">
      <c r="A57" s="88" t="s">
        <v>110</v>
      </c>
      <c r="B57" s="89" t="s">
        <v>111</v>
      </c>
      <c r="C57" s="90">
        <v>4569812000</v>
      </c>
      <c r="D57" s="90">
        <v>0</v>
      </c>
      <c r="E57" s="90">
        <v>0</v>
      </c>
      <c r="F57" s="90">
        <v>4569812000</v>
      </c>
      <c r="G57" s="90">
        <v>0</v>
      </c>
      <c r="H57" s="90">
        <v>4569811670</v>
      </c>
      <c r="I57" s="90">
        <v>330</v>
      </c>
      <c r="J57" s="90">
        <v>4569811670</v>
      </c>
      <c r="K57" s="90">
        <v>3427492227.9499998</v>
      </c>
      <c r="L57" s="90">
        <v>3427492227.9499998</v>
      </c>
      <c r="M57" s="90">
        <v>3427492227.9499998</v>
      </c>
      <c r="N57" s="68">
        <f t="shared" si="14"/>
        <v>0.99999992778696367</v>
      </c>
      <c r="O57" s="85">
        <f t="shared" si="3"/>
        <v>0.75002915392361869</v>
      </c>
    </row>
    <row r="58" spans="1:15" x14ac:dyDescent="0.25">
      <c r="A58" s="88" t="s">
        <v>112</v>
      </c>
      <c r="B58" s="89" t="s">
        <v>113</v>
      </c>
      <c r="C58" s="90">
        <v>2279550000</v>
      </c>
      <c r="D58" s="90">
        <v>331610657</v>
      </c>
      <c r="E58" s="90">
        <v>0</v>
      </c>
      <c r="F58" s="90">
        <v>2611160657</v>
      </c>
      <c r="G58" s="90">
        <v>0</v>
      </c>
      <c r="H58" s="90">
        <v>2597587896</v>
      </c>
      <c r="I58" s="90">
        <v>13572761</v>
      </c>
      <c r="J58" s="90">
        <v>2491412063</v>
      </c>
      <c r="K58" s="90">
        <v>1326166197</v>
      </c>
      <c r="L58" s="90">
        <v>1326166197</v>
      </c>
      <c r="M58" s="90">
        <v>1326166197</v>
      </c>
      <c r="N58" s="68">
        <f t="shared" si="14"/>
        <v>0.95413970654046965</v>
      </c>
      <c r="O58" s="85">
        <f t="shared" si="3"/>
        <v>0.50788380004302436</v>
      </c>
    </row>
    <row r="59" spans="1:15" ht="51" x14ac:dyDescent="0.25">
      <c r="A59" s="88" t="s">
        <v>114</v>
      </c>
      <c r="B59" s="89" t="s">
        <v>115</v>
      </c>
      <c r="C59" s="90">
        <v>1748400000</v>
      </c>
      <c r="D59" s="90">
        <v>587019895</v>
      </c>
      <c r="E59" s="90">
        <v>392000000</v>
      </c>
      <c r="F59" s="90">
        <v>1943419895</v>
      </c>
      <c r="G59" s="90">
        <v>0</v>
      </c>
      <c r="H59" s="90">
        <v>1836577677</v>
      </c>
      <c r="I59" s="90">
        <v>106842218</v>
      </c>
      <c r="J59" s="90">
        <v>1590769435</v>
      </c>
      <c r="K59" s="90">
        <v>984302921.63</v>
      </c>
      <c r="L59" s="90">
        <v>984302921.63</v>
      </c>
      <c r="M59" s="90">
        <v>984302921.63</v>
      </c>
      <c r="N59" s="68">
        <f t="shared" si="14"/>
        <v>0.81854129367138129</v>
      </c>
      <c r="O59" s="85">
        <f t="shared" si="3"/>
        <v>0.50647980097476564</v>
      </c>
    </row>
    <row r="60" spans="1:15" ht="38.25" x14ac:dyDescent="0.25">
      <c r="A60" s="88" t="s">
        <v>116</v>
      </c>
      <c r="B60" s="89" t="s">
        <v>117</v>
      </c>
      <c r="C60" s="90">
        <v>361182000</v>
      </c>
      <c r="D60" s="90">
        <v>207000000</v>
      </c>
      <c r="E60" s="90">
        <v>91538063</v>
      </c>
      <c r="F60" s="90">
        <v>476643937</v>
      </c>
      <c r="G60" s="90">
        <v>0</v>
      </c>
      <c r="H60" s="90">
        <v>422383789.55000001</v>
      </c>
      <c r="I60" s="90">
        <v>54260147.450000003</v>
      </c>
      <c r="J60" s="90">
        <v>356036298.37</v>
      </c>
      <c r="K60" s="90">
        <v>280516500.81999999</v>
      </c>
      <c r="L60" s="90">
        <v>280516500.81999999</v>
      </c>
      <c r="M60" s="90">
        <v>280516500.81999999</v>
      </c>
      <c r="N60" s="68">
        <f t="shared" si="14"/>
        <v>0.74696491601444626</v>
      </c>
      <c r="O60" s="85">
        <f t="shared" si="3"/>
        <v>0.58852421911746666</v>
      </c>
    </row>
    <row r="61" spans="1:15" x14ac:dyDescent="0.25">
      <c r="A61" s="88" t="s">
        <v>118</v>
      </c>
      <c r="B61" s="89" t="s">
        <v>119</v>
      </c>
      <c r="C61" s="90">
        <v>1085206000</v>
      </c>
      <c r="D61" s="90">
        <v>72404000</v>
      </c>
      <c r="E61" s="90">
        <v>448507094</v>
      </c>
      <c r="F61" s="90">
        <v>709102906</v>
      </c>
      <c r="G61" s="90">
        <v>0</v>
      </c>
      <c r="H61" s="90">
        <v>634919060.79999995</v>
      </c>
      <c r="I61" s="90">
        <v>74183845.200000003</v>
      </c>
      <c r="J61" s="90">
        <v>614347103.79999995</v>
      </c>
      <c r="K61" s="90">
        <v>415954365.79000002</v>
      </c>
      <c r="L61" s="90">
        <v>415954365.79000002</v>
      </c>
      <c r="M61" s="90">
        <v>415954365.79000002</v>
      </c>
      <c r="N61" s="68">
        <f t="shared" si="14"/>
        <v>0.86637228334810967</v>
      </c>
      <c r="O61" s="85">
        <f t="shared" si="3"/>
        <v>0.58659238633835187</v>
      </c>
    </row>
    <row r="62" spans="1:15" ht="38.25" x14ac:dyDescent="0.25">
      <c r="A62" s="88" t="s">
        <v>120</v>
      </c>
      <c r="B62" s="89" t="s">
        <v>121</v>
      </c>
      <c r="C62" s="90">
        <v>388900000</v>
      </c>
      <c r="D62" s="90">
        <v>260000000</v>
      </c>
      <c r="E62" s="90">
        <v>272788513</v>
      </c>
      <c r="F62" s="90">
        <v>376111487</v>
      </c>
      <c r="G62" s="90">
        <v>0</v>
      </c>
      <c r="H62" s="90">
        <v>340607058</v>
      </c>
      <c r="I62" s="90">
        <v>35504429</v>
      </c>
      <c r="J62" s="90">
        <v>340607058</v>
      </c>
      <c r="K62" s="90">
        <v>22652922.16</v>
      </c>
      <c r="L62" s="90">
        <v>22652922.16</v>
      </c>
      <c r="M62" s="90">
        <v>22652922.16</v>
      </c>
      <c r="N62" s="68">
        <f t="shared" si="14"/>
        <v>0.90560131709032332</v>
      </c>
      <c r="O62" s="85">
        <f t="shared" si="3"/>
        <v>6.0229274943681792E-2</v>
      </c>
    </row>
    <row r="63" spans="1:15" ht="51" x14ac:dyDescent="0.25">
      <c r="A63" s="88" t="s">
        <v>122</v>
      </c>
      <c r="B63" s="89" t="s">
        <v>123</v>
      </c>
      <c r="C63" s="90">
        <v>40000000</v>
      </c>
      <c r="D63" s="90">
        <v>32500000</v>
      </c>
      <c r="E63" s="90">
        <v>15000000</v>
      </c>
      <c r="F63" s="90">
        <v>57500000</v>
      </c>
      <c r="G63" s="90">
        <v>0</v>
      </c>
      <c r="H63" s="90">
        <v>37500000</v>
      </c>
      <c r="I63" s="90">
        <v>20000000</v>
      </c>
      <c r="J63" s="90">
        <v>37500000</v>
      </c>
      <c r="K63" s="90">
        <v>21265600</v>
      </c>
      <c r="L63" s="90">
        <v>21265600</v>
      </c>
      <c r="M63" s="90">
        <v>21265600</v>
      </c>
      <c r="N63" s="68">
        <f t="shared" si="14"/>
        <v>0.65217391304347827</v>
      </c>
      <c r="O63" s="85">
        <f t="shared" si="3"/>
        <v>0.36983652173913045</v>
      </c>
    </row>
    <row r="64" spans="1:15" x14ac:dyDescent="0.25">
      <c r="A64" s="88" t="s">
        <v>174</v>
      </c>
      <c r="B64" s="89" t="s">
        <v>175</v>
      </c>
      <c r="C64" s="90">
        <v>500000000</v>
      </c>
      <c r="D64" s="90">
        <v>0</v>
      </c>
      <c r="E64" s="90">
        <v>19967441</v>
      </c>
      <c r="F64" s="90">
        <v>480032559</v>
      </c>
      <c r="G64" s="90">
        <v>0</v>
      </c>
      <c r="H64" s="90">
        <v>480032559</v>
      </c>
      <c r="I64" s="90">
        <v>0</v>
      </c>
      <c r="J64" s="90">
        <v>480032559</v>
      </c>
      <c r="K64" s="90">
        <v>201613674.78</v>
      </c>
      <c r="L64" s="90">
        <v>201613674.78</v>
      </c>
      <c r="M64" s="90">
        <v>201613674.78</v>
      </c>
      <c r="N64" s="68">
        <f t="shared" si="14"/>
        <v>1</v>
      </c>
      <c r="O64" s="85">
        <f t="shared" si="3"/>
        <v>0.42</v>
      </c>
    </row>
    <row r="65" spans="1:15" ht="25.5" x14ac:dyDescent="0.25">
      <c r="A65" s="88" t="s">
        <v>124</v>
      </c>
      <c r="B65" s="89" t="s">
        <v>125</v>
      </c>
      <c r="C65" s="90">
        <v>90000000</v>
      </c>
      <c r="D65" s="90">
        <v>10000000</v>
      </c>
      <c r="E65" s="90">
        <v>100000000</v>
      </c>
      <c r="F65" s="90"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90">
        <v>0</v>
      </c>
      <c r="N65" s="68"/>
      <c r="O65" s="85"/>
    </row>
    <row r="66" spans="1:15" ht="51" x14ac:dyDescent="0.25">
      <c r="A66" s="88" t="s">
        <v>126</v>
      </c>
      <c r="B66" s="89" t="s">
        <v>127</v>
      </c>
      <c r="C66" s="90">
        <v>2575000</v>
      </c>
      <c r="D66" s="90">
        <v>0</v>
      </c>
      <c r="E66" s="90">
        <v>0</v>
      </c>
      <c r="F66" s="90">
        <v>2575000</v>
      </c>
      <c r="G66" s="90">
        <v>0</v>
      </c>
      <c r="H66" s="90">
        <v>2575000</v>
      </c>
      <c r="I66" s="90">
        <v>0</v>
      </c>
      <c r="J66" s="90">
        <v>274210</v>
      </c>
      <c r="K66" s="90">
        <v>274210</v>
      </c>
      <c r="L66" s="90">
        <v>274210</v>
      </c>
      <c r="M66" s="90">
        <v>274210</v>
      </c>
      <c r="N66" s="68">
        <f t="shared" si="14"/>
        <v>0.10648932038834952</v>
      </c>
      <c r="O66" s="85">
        <f t="shared" si="3"/>
        <v>0.10648932038834952</v>
      </c>
    </row>
    <row r="67" spans="1:15" ht="25.5" x14ac:dyDescent="0.25">
      <c r="A67" s="88" t="s">
        <v>128</v>
      </c>
      <c r="B67" s="89" t="s">
        <v>129</v>
      </c>
      <c r="C67" s="90">
        <v>1714500000</v>
      </c>
      <c r="D67" s="90">
        <v>82456057</v>
      </c>
      <c r="E67" s="90">
        <v>0</v>
      </c>
      <c r="F67" s="90">
        <v>1796956057</v>
      </c>
      <c r="G67" s="90">
        <v>0</v>
      </c>
      <c r="H67" s="90">
        <v>1776167173</v>
      </c>
      <c r="I67" s="90">
        <v>20788884</v>
      </c>
      <c r="J67" s="90">
        <v>1776167173</v>
      </c>
      <c r="K67" s="90">
        <v>911764210</v>
      </c>
      <c r="L67" s="90">
        <v>911764210</v>
      </c>
      <c r="M67" s="90">
        <v>911764210</v>
      </c>
      <c r="N67" s="68">
        <f t="shared" si="14"/>
        <v>0.98843105599660197</v>
      </c>
      <c r="O67" s="85">
        <f t="shared" si="3"/>
        <v>0.50739371530441379</v>
      </c>
    </row>
    <row r="68" spans="1:15" ht="26.25" thickBot="1" x14ac:dyDescent="0.3">
      <c r="A68" s="106" t="s">
        <v>130</v>
      </c>
      <c r="B68" s="107" t="s">
        <v>131</v>
      </c>
      <c r="C68" s="98">
        <v>700000000</v>
      </c>
      <c r="D68" s="90">
        <v>0</v>
      </c>
      <c r="E68" s="90">
        <v>0</v>
      </c>
      <c r="F68" s="90">
        <v>700000000</v>
      </c>
      <c r="G68" s="98">
        <v>0</v>
      </c>
      <c r="H68" s="98">
        <v>500000000</v>
      </c>
      <c r="I68" s="90">
        <v>200000000</v>
      </c>
      <c r="J68" s="98">
        <v>351457792</v>
      </c>
      <c r="K68" s="98">
        <v>349540222</v>
      </c>
      <c r="L68" s="98">
        <v>349540222</v>
      </c>
      <c r="M68" s="98">
        <v>339956979</v>
      </c>
      <c r="N68" s="68">
        <f t="shared" si="14"/>
        <v>0.50208255999999996</v>
      </c>
      <c r="O68" s="85">
        <f t="shared" si="3"/>
        <v>0.49934317428571429</v>
      </c>
    </row>
    <row r="69" spans="1:15" ht="16.5" thickTop="1" thickBot="1" x14ac:dyDescent="0.3">
      <c r="A69" s="118" t="s">
        <v>132</v>
      </c>
      <c r="B69" s="119"/>
      <c r="C69" s="100">
        <f>SUM(C70:C73)</f>
        <v>10646535000</v>
      </c>
      <c r="D69" s="100">
        <f t="shared" ref="D69:M69" si="16">SUM(D70:D73)</f>
        <v>0</v>
      </c>
      <c r="E69" s="100">
        <f t="shared" si="16"/>
        <v>66542585</v>
      </c>
      <c r="F69" s="100">
        <f t="shared" si="16"/>
        <v>10579992415</v>
      </c>
      <c r="G69" s="100">
        <f t="shared" si="16"/>
        <v>10000000000</v>
      </c>
      <c r="H69" s="100">
        <f t="shared" si="16"/>
        <v>66544415</v>
      </c>
      <c r="I69" s="100">
        <f t="shared" si="16"/>
        <v>513448000</v>
      </c>
      <c r="J69" s="100">
        <f t="shared" si="16"/>
        <v>52161162</v>
      </c>
      <c r="K69" s="100">
        <f t="shared" si="16"/>
        <v>52161162</v>
      </c>
      <c r="L69" s="100">
        <f t="shared" si="16"/>
        <v>52161162</v>
      </c>
      <c r="M69" s="100">
        <f t="shared" si="16"/>
        <v>52161162</v>
      </c>
      <c r="N69" s="101">
        <f t="shared" si="14"/>
        <v>4.930170075173915E-3</v>
      </c>
      <c r="O69" s="102">
        <f t="shared" si="3"/>
        <v>4.930170075173915E-3</v>
      </c>
    </row>
    <row r="70" spans="1:15" ht="26.25" thickTop="1" x14ac:dyDescent="0.25">
      <c r="A70" s="108" t="s">
        <v>133</v>
      </c>
      <c r="B70" s="11" t="s">
        <v>134</v>
      </c>
      <c r="C70" s="109">
        <v>10000000000</v>
      </c>
      <c r="D70" s="103">
        <v>0</v>
      </c>
      <c r="E70" s="90">
        <v>0</v>
      </c>
      <c r="F70" s="90">
        <f>+C70+D70-E70</f>
        <v>10000000000</v>
      </c>
      <c r="G70" s="103">
        <v>10000000000</v>
      </c>
      <c r="H70" s="110">
        <v>0</v>
      </c>
      <c r="I70" s="90">
        <v>0</v>
      </c>
      <c r="J70" s="103"/>
      <c r="K70" s="103"/>
      <c r="L70" s="103"/>
      <c r="M70" s="103"/>
      <c r="N70" s="93">
        <f t="shared" si="14"/>
        <v>0</v>
      </c>
      <c r="O70" s="94">
        <f t="shared" si="3"/>
        <v>0</v>
      </c>
    </row>
    <row r="71" spans="1:15" x14ac:dyDescent="0.25">
      <c r="A71" s="88" t="s">
        <v>135</v>
      </c>
      <c r="B71" s="89" t="s">
        <v>136</v>
      </c>
      <c r="C71" s="90">
        <v>113087000</v>
      </c>
      <c r="D71" s="90">
        <v>0</v>
      </c>
      <c r="E71" s="90">
        <v>46873836</v>
      </c>
      <c r="F71" s="90">
        <v>66213164</v>
      </c>
      <c r="G71" s="90">
        <v>0</v>
      </c>
      <c r="H71" s="90">
        <v>66213164</v>
      </c>
      <c r="I71" s="90">
        <v>0</v>
      </c>
      <c r="J71" s="90">
        <v>51837944</v>
      </c>
      <c r="K71" s="90">
        <v>51837944</v>
      </c>
      <c r="L71" s="90">
        <v>51837944</v>
      </c>
      <c r="M71" s="90">
        <v>51837944</v>
      </c>
      <c r="N71" s="68">
        <f t="shared" si="14"/>
        <v>0.78289483342013377</v>
      </c>
      <c r="O71" s="85">
        <f t="shared" si="3"/>
        <v>0.78289483342013377</v>
      </c>
    </row>
    <row r="72" spans="1:15" ht="25.5" x14ac:dyDescent="0.25">
      <c r="A72" s="88" t="s">
        <v>137</v>
      </c>
      <c r="B72" s="89" t="s">
        <v>138</v>
      </c>
      <c r="C72" s="90">
        <v>20000000</v>
      </c>
      <c r="D72" s="90">
        <v>0</v>
      </c>
      <c r="E72" s="90">
        <v>19668749</v>
      </c>
      <c r="F72" s="90">
        <v>331251</v>
      </c>
      <c r="G72" s="90">
        <v>0</v>
      </c>
      <c r="H72" s="90">
        <v>331251</v>
      </c>
      <c r="I72" s="90">
        <v>0</v>
      </c>
      <c r="J72" s="90">
        <v>323218</v>
      </c>
      <c r="K72" s="90">
        <v>323218</v>
      </c>
      <c r="L72" s="90">
        <v>323218</v>
      </c>
      <c r="M72" s="90">
        <v>323218</v>
      </c>
      <c r="N72" s="68">
        <f t="shared" si="14"/>
        <v>0.97574950717129916</v>
      </c>
      <c r="O72" s="85">
        <f t="shared" si="3"/>
        <v>0.97574950717129916</v>
      </c>
    </row>
    <row r="73" spans="1:15" ht="15.75" thickBot="1" x14ac:dyDescent="0.3">
      <c r="A73" s="106" t="s">
        <v>139</v>
      </c>
      <c r="B73" s="107" t="s">
        <v>140</v>
      </c>
      <c r="C73" s="98">
        <v>513448000</v>
      </c>
      <c r="D73" s="90">
        <v>0</v>
      </c>
      <c r="E73" s="90">
        <v>0</v>
      </c>
      <c r="F73" s="90">
        <v>513448000</v>
      </c>
      <c r="G73" s="98">
        <v>0</v>
      </c>
      <c r="H73" s="98">
        <v>0</v>
      </c>
      <c r="I73" s="90">
        <v>513448000</v>
      </c>
      <c r="J73" s="98">
        <v>0</v>
      </c>
      <c r="K73" s="98">
        <v>0</v>
      </c>
      <c r="L73" s="98">
        <v>0</v>
      </c>
      <c r="M73" s="98">
        <v>0</v>
      </c>
      <c r="N73" s="68">
        <f t="shared" si="14"/>
        <v>0</v>
      </c>
      <c r="O73" s="85">
        <f t="shared" si="3"/>
        <v>0</v>
      </c>
    </row>
    <row r="74" spans="1:15" ht="16.5" thickTop="1" thickBot="1" x14ac:dyDescent="0.3">
      <c r="A74" s="118" t="s">
        <v>141</v>
      </c>
      <c r="B74" s="119"/>
      <c r="C74" s="100">
        <f t="shared" ref="C74:M74" si="17">SUM(C75:C76)</f>
        <v>202394000</v>
      </c>
      <c r="D74" s="100">
        <f t="shared" si="17"/>
        <v>0</v>
      </c>
      <c r="E74" s="100">
        <f t="shared" si="17"/>
        <v>0</v>
      </c>
      <c r="F74" s="100">
        <f t="shared" si="17"/>
        <v>202394000</v>
      </c>
      <c r="G74" s="100">
        <f t="shared" si="17"/>
        <v>0</v>
      </c>
      <c r="H74" s="100">
        <f t="shared" si="17"/>
        <v>570000</v>
      </c>
      <c r="I74" s="100">
        <f t="shared" si="17"/>
        <v>201824000</v>
      </c>
      <c r="J74" s="100">
        <f t="shared" si="17"/>
        <v>570000</v>
      </c>
      <c r="K74" s="100">
        <f t="shared" si="17"/>
        <v>570000</v>
      </c>
      <c r="L74" s="100">
        <f t="shared" si="17"/>
        <v>570000</v>
      </c>
      <c r="M74" s="100">
        <f t="shared" si="17"/>
        <v>570000</v>
      </c>
      <c r="N74" s="101">
        <f t="shared" si="14"/>
        <v>2.8162890204255068E-3</v>
      </c>
      <c r="O74" s="102">
        <f t="shared" ref="O74:O91" si="18">+K74/F74</f>
        <v>2.8162890204255068E-3</v>
      </c>
    </row>
    <row r="75" spans="1:15" ht="15.75" thickTop="1" x14ac:dyDescent="0.25">
      <c r="A75" s="88" t="s">
        <v>142</v>
      </c>
      <c r="B75" s="89" t="s">
        <v>143</v>
      </c>
      <c r="C75" s="90">
        <v>23696000</v>
      </c>
      <c r="D75" s="90">
        <v>0</v>
      </c>
      <c r="E75" s="90">
        <v>0</v>
      </c>
      <c r="F75" s="90">
        <f>+C75+D75-E75</f>
        <v>23696000</v>
      </c>
      <c r="G75" s="90">
        <v>0</v>
      </c>
      <c r="H75" s="90">
        <v>570000</v>
      </c>
      <c r="I75" s="90">
        <v>23126000</v>
      </c>
      <c r="J75" s="90">
        <v>570000</v>
      </c>
      <c r="K75" s="90">
        <v>570000</v>
      </c>
      <c r="L75" s="90">
        <v>570000</v>
      </c>
      <c r="M75" s="90">
        <v>570000</v>
      </c>
      <c r="N75" s="68">
        <f t="shared" si="14"/>
        <v>2.4054692775151924E-2</v>
      </c>
      <c r="O75" s="85">
        <f t="shared" si="18"/>
        <v>2.4054692775151924E-2</v>
      </c>
    </row>
    <row r="76" spans="1:15" ht="15.75" thickBot="1" x14ac:dyDescent="0.3">
      <c r="A76" s="96" t="s">
        <v>144</v>
      </c>
      <c r="B76" s="6" t="s">
        <v>145</v>
      </c>
      <c r="C76" s="97">
        <v>178698000</v>
      </c>
      <c r="D76" s="90">
        <v>0</v>
      </c>
      <c r="E76" s="90">
        <v>0</v>
      </c>
      <c r="F76" s="90">
        <f>+C76+D76-E76</f>
        <v>178698000</v>
      </c>
      <c r="G76" s="111">
        <v>0</v>
      </c>
      <c r="H76" s="111">
        <v>0</v>
      </c>
      <c r="I76" s="90">
        <f>+F76-H76</f>
        <v>178698000</v>
      </c>
      <c r="J76" s="90">
        <v>0</v>
      </c>
      <c r="K76" s="90">
        <v>0</v>
      </c>
      <c r="L76" s="90">
        <v>0</v>
      </c>
      <c r="M76" s="90">
        <v>0</v>
      </c>
      <c r="N76" s="93">
        <f t="shared" si="14"/>
        <v>0</v>
      </c>
      <c r="O76" s="94">
        <f t="shared" si="18"/>
        <v>0</v>
      </c>
    </row>
    <row r="77" spans="1:15" ht="16.5" thickTop="1" thickBot="1" x14ac:dyDescent="0.3">
      <c r="A77" s="118" t="s">
        <v>146</v>
      </c>
      <c r="B77" s="119"/>
      <c r="C77" s="100">
        <f t="shared" ref="C77:M77" si="19">SUM(C78:C90)</f>
        <v>24000000000</v>
      </c>
      <c r="D77" s="100">
        <f t="shared" si="19"/>
        <v>0</v>
      </c>
      <c r="E77" s="100">
        <f t="shared" si="19"/>
        <v>0</v>
      </c>
      <c r="F77" s="100">
        <f t="shared" si="19"/>
        <v>24000000000</v>
      </c>
      <c r="G77" s="100">
        <f t="shared" si="19"/>
        <v>0</v>
      </c>
      <c r="H77" s="100">
        <f t="shared" si="19"/>
        <v>20981165610.200001</v>
      </c>
      <c r="I77" s="100">
        <f t="shared" si="19"/>
        <v>3018834389.8000002</v>
      </c>
      <c r="J77" s="100">
        <f t="shared" si="19"/>
        <v>17684490448.200001</v>
      </c>
      <c r="K77" s="100">
        <f t="shared" si="19"/>
        <v>7650640879.9700003</v>
      </c>
      <c r="L77" s="100">
        <f t="shared" si="19"/>
        <v>7650640879.9700003</v>
      </c>
      <c r="M77" s="100">
        <f t="shared" si="19"/>
        <v>7641362020.9700003</v>
      </c>
      <c r="N77" s="101">
        <f t="shared" si="14"/>
        <v>0.73685376867500008</v>
      </c>
      <c r="O77" s="102">
        <f t="shared" si="18"/>
        <v>0.31877670333208336</v>
      </c>
    </row>
    <row r="78" spans="1:15" ht="64.5" thickTop="1" x14ac:dyDescent="0.25">
      <c r="A78" s="112" t="s">
        <v>147</v>
      </c>
      <c r="B78" s="113" t="s">
        <v>148</v>
      </c>
      <c r="C78" s="114">
        <v>5963837934</v>
      </c>
      <c r="D78" s="90">
        <v>0</v>
      </c>
      <c r="E78" s="90">
        <v>0</v>
      </c>
      <c r="F78" s="90">
        <f t="shared" ref="F78:F90" si="20">+C78+D78-E78</f>
        <v>5963837934</v>
      </c>
      <c r="G78" s="114">
        <v>0</v>
      </c>
      <c r="H78" s="114">
        <v>5737763500</v>
      </c>
      <c r="I78" s="90">
        <v>226074434</v>
      </c>
      <c r="J78" s="114">
        <v>5332681030</v>
      </c>
      <c r="K78" s="114">
        <v>1857572255.5</v>
      </c>
      <c r="L78" s="114">
        <v>1857572255.5</v>
      </c>
      <c r="M78" s="114">
        <v>1849077321.5</v>
      </c>
      <c r="N78" s="68">
        <f t="shared" si="14"/>
        <v>0.89416934011540494</v>
      </c>
      <c r="O78" s="85">
        <f t="shared" si="18"/>
        <v>0.31147262485285371</v>
      </c>
    </row>
    <row r="79" spans="1:15" ht="63.75" x14ac:dyDescent="0.25">
      <c r="A79" s="88" t="s">
        <v>149</v>
      </c>
      <c r="B79" s="89" t="s">
        <v>150</v>
      </c>
      <c r="C79" s="90">
        <v>963693204</v>
      </c>
      <c r="D79" s="90">
        <v>0</v>
      </c>
      <c r="E79" s="90">
        <v>0</v>
      </c>
      <c r="F79" s="90">
        <f t="shared" si="20"/>
        <v>963693204</v>
      </c>
      <c r="G79" s="90">
        <v>0</v>
      </c>
      <c r="H79" s="90">
        <v>791103472</v>
      </c>
      <c r="I79" s="90">
        <v>172589732</v>
      </c>
      <c r="J79" s="90">
        <v>514472498</v>
      </c>
      <c r="K79" s="90">
        <v>265421932.5</v>
      </c>
      <c r="L79" s="90">
        <v>265421932.5</v>
      </c>
      <c r="M79" s="90">
        <v>265421932.5</v>
      </c>
      <c r="N79" s="68">
        <f t="shared" si="14"/>
        <v>0.5338550649362056</v>
      </c>
      <c r="O79" s="85">
        <f t="shared" si="18"/>
        <v>0.27542160865959575</v>
      </c>
    </row>
    <row r="80" spans="1:15" ht="63.75" x14ac:dyDescent="0.25">
      <c r="A80" s="88" t="s">
        <v>151</v>
      </c>
      <c r="B80" s="89" t="s">
        <v>152</v>
      </c>
      <c r="C80" s="90">
        <v>2457675137</v>
      </c>
      <c r="D80" s="90">
        <v>0</v>
      </c>
      <c r="E80" s="90">
        <v>0</v>
      </c>
      <c r="F80" s="90">
        <f t="shared" si="20"/>
        <v>2457675137</v>
      </c>
      <c r="G80" s="90">
        <v>0</v>
      </c>
      <c r="H80" s="90">
        <v>2209534135</v>
      </c>
      <c r="I80" s="90">
        <v>248141002</v>
      </c>
      <c r="J80" s="90">
        <v>2055278783</v>
      </c>
      <c r="K80" s="90">
        <v>1009973209</v>
      </c>
      <c r="L80" s="90">
        <v>1009973209</v>
      </c>
      <c r="M80" s="90">
        <v>1009973209</v>
      </c>
      <c r="N80" s="68">
        <f t="shared" si="14"/>
        <v>0.83626951017977447</v>
      </c>
      <c r="O80" s="85">
        <f t="shared" si="18"/>
        <v>0.41094658679455892</v>
      </c>
    </row>
    <row r="81" spans="1:15" ht="63.75" x14ac:dyDescent="0.25">
      <c r="A81" s="88" t="s">
        <v>153</v>
      </c>
      <c r="B81" s="89" t="s">
        <v>154</v>
      </c>
      <c r="C81" s="90">
        <v>557850488</v>
      </c>
      <c r="D81" s="90">
        <v>0</v>
      </c>
      <c r="E81" s="90">
        <v>0</v>
      </c>
      <c r="F81" s="90">
        <f t="shared" si="20"/>
        <v>557850488</v>
      </c>
      <c r="G81" s="90">
        <v>0</v>
      </c>
      <c r="H81" s="90">
        <v>557850488</v>
      </c>
      <c r="I81" s="90">
        <v>0</v>
      </c>
      <c r="J81" s="90">
        <v>557850488</v>
      </c>
      <c r="K81" s="90">
        <v>75962500</v>
      </c>
      <c r="L81" s="90">
        <v>75962500</v>
      </c>
      <c r="M81" s="90">
        <v>75962500</v>
      </c>
      <c r="N81" s="68">
        <f t="shared" si="14"/>
        <v>1</v>
      </c>
      <c r="O81" s="85">
        <f t="shared" si="18"/>
        <v>0.13616999829531384</v>
      </c>
    </row>
    <row r="82" spans="1:15" ht="51" x14ac:dyDescent="0.25">
      <c r="A82" s="88" t="s">
        <v>155</v>
      </c>
      <c r="B82" s="89" t="s">
        <v>156</v>
      </c>
      <c r="C82" s="90">
        <v>481149512</v>
      </c>
      <c r="D82" s="90">
        <v>0</v>
      </c>
      <c r="E82" s="90">
        <v>0</v>
      </c>
      <c r="F82" s="90">
        <f t="shared" si="20"/>
        <v>481149512</v>
      </c>
      <c r="G82" s="90">
        <v>0</v>
      </c>
      <c r="H82" s="90">
        <v>380604437</v>
      </c>
      <c r="I82" s="90">
        <v>100545075</v>
      </c>
      <c r="J82" s="90">
        <v>259349345</v>
      </c>
      <c r="K82" s="90">
        <v>91287362</v>
      </c>
      <c r="L82" s="90">
        <v>91287362</v>
      </c>
      <c r="M82" s="90">
        <v>90503437</v>
      </c>
      <c r="N82" s="68">
        <f t="shared" si="14"/>
        <v>0.53902028066485907</v>
      </c>
      <c r="O82" s="85">
        <f t="shared" si="18"/>
        <v>0.18972764124927555</v>
      </c>
    </row>
    <row r="83" spans="1:15" ht="76.5" x14ac:dyDescent="0.25">
      <c r="A83" s="88" t="s">
        <v>157</v>
      </c>
      <c r="B83" s="89" t="s">
        <v>158</v>
      </c>
      <c r="C83" s="90">
        <v>1604134207</v>
      </c>
      <c r="D83" s="90">
        <v>0</v>
      </c>
      <c r="E83" s="90">
        <v>0</v>
      </c>
      <c r="F83" s="90">
        <f t="shared" si="20"/>
        <v>1604134207</v>
      </c>
      <c r="G83" s="90">
        <v>0</v>
      </c>
      <c r="H83" s="90">
        <v>1556700541</v>
      </c>
      <c r="I83" s="90">
        <v>47433666</v>
      </c>
      <c r="J83" s="90">
        <v>1425375541</v>
      </c>
      <c r="K83" s="90">
        <v>812981912</v>
      </c>
      <c r="L83" s="90">
        <v>812981912</v>
      </c>
      <c r="M83" s="90">
        <v>812981912</v>
      </c>
      <c r="N83" s="68">
        <f t="shared" si="14"/>
        <v>0.88856377152239108</v>
      </c>
      <c r="O83" s="85">
        <f t="shared" si="18"/>
        <v>0.50680417414725698</v>
      </c>
    </row>
    <row r="84" spans="1:15" ht="76.5" x14ac:dyDescent="0.25">
      <c r="A84" s="88" t="s">
        <v>159</v>
      </c>
      <c r="B84" s="89" t="s">
        <v>160</v>
      </c>
      <c r="C84" s="90">
        <v>1294758028</v>
      </c>
      <c r="D84" s="90">
        <v>0</v>
      </c>
      <c r="E84" s="90">
        <v>0</v>
      </c>
      <c r="F84" s="90">
        <f t="shared" si="20"/>
        <v>1294758028</v>
      </c>
      <c r="G84" s="90">
        <v>0</v>
      </c>
      <c r="H84" s="90">
        <v>899479931</v>
      </c>
      <c r="I84" s="90">
        <v>395278097</v>
      </c>
      <c r="J84" s="90">
        <v>899479931</v>
      </c>
      <c r="K84" s="90">
        <v>277203899</v>
      </c>
      <c r="L84" s="90">
        <v>277203899</v>
      </c>
      <c r="M84" s="90">
        <v>277203899</v>
      </c>
      <c r="N84" s="68">
        <f t="shared" si="14"/>
        <v>0.69470890432663912</v>
      </c>
      <c r="O84" s="85">
        <f t="shared" si="18"/>
        <v>0.21409706910888526</v>
      </c>
    </row>
    <row r="85" spans="1:15" ht="89.25" x14ac:dyDescent="0.25">
      <c r="A85" s="88" t="s">
        <v>161</v>
      </c>
      <c r="B85" s="89" t="s">
        <v>162</v>
      </c>
      <c r="C85" s="90">
        <v>1442752132</v>
      </c>
      <c r="D85" s="90">
        <v>0</v>
      </c>
      <c r="E85" s="90">
        <v>0</v>
      </c>
      <c r="F85" s="90">
        <f t="shared" si="20"/>
        <v>1442752132</v>
      </c>
      <c r="G85" s="90">
        <v>0</v>
      </c>
      <c r="H85" s="90">
        <v>1400928257</v>
      </c>
      <c r="I85" s="90">
        <v>41823875</v>
      </c>
      <c r="J85" s="90">
        <v>1356016489</v>
      </c>
      <c r="K85" s="90">
        <v>686923576.22000003</v>
      </c>
      <c r="L85" s="90">
        <v>686923576.22000003</v>
      </c>
      <c r="M85" s="90">
        <v>686923576.22000003</v>
      </c>
      <c r="N85" s="68">
        <f t="shared" si="14"/>
        <v>0.93988181263002979</v>
      </c>
      <c r="O85" s="85">
        <f t="shared" si="18"/>
        <v>0.47612029882621587</v>
      </c>
    </row>
    <row r="86" spans="1:15" ht="63.75" x14ac:dyDescent="0.25">
      <c r="A86" s="88" t="s">
        <v>163</v>
      </c>
      <c r="B86" s="89" t="s">
        <v>164</v>
      </c>
      <c r="C86" s="90">
        <v>441116122</v>
      </c>
      <c r="D86" s="90">
        <v>0</v>
      </c>
      <c r="E86" s="90">
        <v>0</v>
      </c>
      <c r="F86" s="90">
        <f t="shared" si="20"/>
        <v>441116122</v>
      </c>
      <c r="G86" s="90">
        <v>0</v>
      </c>
      <c r="H86" s="90">
        <v>441116122</v>
      </c>
      <c r="I86" s="90">
        <v>0</v>
      </c>
      <c r="J86" s="90">
        <v>350097000</v>
      </c>
      <c r="K86" s="90">
        <v>44365533</v>
      </c>
      <c r="L86" s="90">
        <v>44365533</v>
      </c>
      <c r="M86" s="90">
        <v>44365533</v>
      </c>
      <c r="N86" s="68">
        <f t="shared" si="14"/>
        <v>0.79366176509866937</v>
      </c>
      <c r="O86" s="85">
        <f t="shared" si="18"/>
        <v>0.10057563255418717</v>
      </c>
    </row>
    <row r="87" spans="1:15" ht="76.5" x14ac:dyDescent="0.25">
      <c r="A87" s="88" t="s">
        <v>165</v>
      </c>
      <c r="B87" s="89" t="s">
        <v>166</v>
      </c>
      <c r="C87" s="90">
        <v>373269607</v>
      </c>
      <c r="D87" s="90">
        <v>0</v>
      </c>
      <c r="E87" s="90">
        <v>0</v>
      </c>
      <c r="F87" s="90">
        <f t="shared" si="20"/>
        <v>373269607</v>
      </c>
      <c r="G87" s="90">
        <v>0</v>
      </c>
      <c r="H87" s="90">
        <v>366918080</v>
      </c>
      <c r="I87" s="90">
        <v>6351527</v>
      </c>
      <c r="J87" s="90">
        <v>207759175</v>
      </c>
      <c r="K87" s="90">
        <v>117816969</v>
      </c>
      <c r="L87" s="90">
        <v>117816969</v>
      </c>
      <c r="M87" s="90">
        <v>117816969</v>
      </c>
      <c r="N87" s="68">
        <f>+J87/F87</f>
        <v>0.5565927980844152</v>
      </c>
      <c r="O87" s="85">
        <f>+K87/F87</f>
        <v>0.31563504445728957</v>
      </c>
    </row>
    <row r="88" spans="1:15" ht="76.5" x14ac:dyDescent="0.25">
      <c r="A88" s="106" t="s">
        <v>167</v>
      </c>
      <c r="B88" s="107" t="s">
        <v>168</v>
      </c>
      <c r="C88" s="98">
        <v>2503479153</v>
      </c>
      <c r="D88" s="90">
        <v>0</v>
      </c>
      <c r="E88" s="90">
        <v>0</v>
      </c>
      <c r="F88" s="90">
        <f t="shared" si="20"/>
        <v>2503479153</v>
      </c>
      <c r="G88" s="98"/>
      <c r="H88" s="98">
        <v>1948500976.9300001</v>
      </c>
      <c r="I88" s="90">
        <v>554978176.07000005</v>
      </c>
      <c r="J88" s="98">
        <v>1769847610.9300001</v>
      </c>
      <c r="K88" s="98">
        <v>556989446.88</v>
      </c>
      <c r="L88" s="98">
        <v>556989446.88</v>
      </c>
      <c r="M88" s="98">
        <v>556989446.88</v>
      </c>
      <c r="N88" s="68">
        <f>+J88/F88</f>
        <v>0.7069552022468949</v>
      </c>
      <c r="O88" s="85">
        <f>+K88/F88</f>
        <v>0.22248615340476932</v>
      </c>
    </row>
    <row r="89" spans="1:15" ht="51" x14ac:dyDescent="0.25">
      <c r="A89" s="106" t="s">
        <v>184</v>
      </c>
      <c r="B89" s="107" t="s">
        <v>185</v>
      </c>
      <c r="C89" s="98">
        <v>4556348401</v>
      </c>
      <c r="D89" s="90">
        <v>0</v>
      </c>
      <c r="E89" s="90">
        <v>0</v>
      </c>
      <c r="F89" s="90">
        <f t="shared" si="20"/>
        <v>4556348401</v>
      </c>
      <c r="G89" s="98"/>
      <c r="H89" s="98">
        <v>3688424417.27</v>
      </c>
      <c r="I89" s="90">
        <v>867923983.73000002</v>
      </c>
      <c r="J89" s="98">
        <v>2191886689.27</v>
      </c>
      <c r="K89" s="98">
        <v>1487728584.8699999</v>
      </c>
      <c r="L89" s="98">
        <v>1487728584.8699999</v>
      </c>
      <c r="M89" s="98">
        <v>1487728584.8699999</v>
      </c>
      <c r="N89" s="68">
        <f>+J89/F89</f>
        <v>0.4810621349300106</v>
      </c>
      <c r="O89" s="85">
        <f>+K89/F89</f>
        <v>0.3265177405098087</v>
      </c>
    </row>
    <row r="90" spans="1:15" ht="64.5" thickBot="1" x14ac:dyDescent="0.3">
      <c r="A90" s="106" t="s">
        <v>186</v>
      </c>
      <c r="B90" s="107" t="s">
        <v>187</v>
      </c>
      <c r="C90" s="98">
        <v>1359936075</v>
      </c>
      <c r="D90" s="90">
        <v>0</v>
      </c>
      <c r="E90" s="90">
        <v>0</v>
      </c>
      <c r="F90" s="90">
        <f t="shared" si="20"/>
        <v>1359936075</v>
      </c>
      <c r="G90" s="98">
        <v>0</v>
      </c>
      <c r="H90" s="98">
        <v>1002241253</v>
      </c>
      <c r="I90" s="90">
        <v>357694822</v>
      </c>
      <c r="J90" s="98">
        <v>764395868</v>
      </c>
      <c r="K90" s="98">
        <v>366413700</v>
      </c>
      <c r="L90" s="98">
        <v>366413700</v>
      </c>
      <c r="M90" s="98">
        <v>366413700</v>
      </c>
      <c r="N90" s="68">
        <f t="shared" si="14"/>
        <v>0.5620822052242419</v>
      </c>
      <c r="O90" s="85">
        <f t="shared" si="18"/>
        <v>0.26943450264748658</v>
      </c>
    </row>
    <row r="91" spans="1:15" ht="16.5" thickTop="1" thickBot="1" x14ac:dyDescent="0.3">
      <c r="A91" s="118" t="s">
        <v>169</v>
      </c>
      <c r="B91" s="119" t="s">
        <v>1</v>
      </c>
      <c r="C91" s="100">
        <f t="shared" ref="C91:M91" si="21">+C8+C77</f>
        <v>75345160000</v>
      </c>
      <c r="D91" s="100">
        <f t="shared" si="21"/>
        <v>3284748299</v>
      </c>
      <c r="E91" s="100">
        <f t="shared" si="21"/>
        <v>3284748299</v>
      </c>
      <c r="F91" s="100">
        <f t="shared" si="21"/>
        <v>75345160000</v>
      </c>
      <c r="G91" s="100">
        <f t="shared" si="21"/>
        <v>11234371000</v>
      </c>
      <c r="H91" s="100">
        <f t="shared" si="21"/>
        <v>59826326896.550003</v>
      </c>
      <c r="I91" s="100">
        <f t="shared" si="21"/>
        <v>4284462103.4500003</v>
      </c>
      <c r="J91" s="100">
        <f t="shared" si="21"/>
        <v>47504300304.369995</v>
      </c>
      <c r="K91" s="100">
        <f t="shared" si="21"/>
        <v>31877130912.290001</v>
      </c>
      <c r="L91" s="100">
        <f t="shared" si="21"/>
        <v>31877130912.290001</v>
      </c>
      <c r="M91" s="100">
        <f t="shared" si="21"/>
        <v>31835265056.290001</v>
      </c>
      <c r="N91" s="101">
        <f t="shared" si="14"/>
        <v>0.63048907593228276</v>
      </c>
      <c r="O91" s="102">
        <f t="shared" si="18"/>
        <v>0.42308133544729348</v>
      </c>
    </row>
    <row r="92" spans="1:15" ht="15.75" thickTop="1" x14ac:dyDescent="0.25"/>
    <row r="93" spans="1:15" x14ac:dyDescent="0.25">
      <c r="I93" s="124"/>
    </row>
    <row r="94" spans="1:15" x14ac:dyDescent="0.25">
      <c r="I94" s="124"/>
    </row>
  </sheetData>
  <mergeCells count="8">
    <mergeCell ref="A77:B77"/>
    <mergeCell ref="A91:B91"/>
    <mergeCell ref="A4:O4"/>
    <mergeCell ref="A5:O5"/>
    <mergeCell ref="A6:O6"/>
    <mergeCell ref="A38:B38"/>
    <mergeCell ref="A69:B69"/>
    <mergeCell ref="A74:B7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da5f85-e182-4cd5-ad53-4b88b7fa14a8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B1C0547A1C8D42B71F8B6F843C9067" ma:contentTypeVersion="15" ma:contentTypeDescription="Crear nuevo documento." ma:contentTypeScope="" ma:versionID="5241ff9d6ba77f0f1ed346414d05ca40">
  <xsd:schema xmlns:xsd="http://www.w3.org/2001/XMLSchema" xmlns:xs="http://www.w3.org/2001/XMLSchema" xmlns:p="http://schemas.microsoft.com/office/2006/metadata/properties" xmlns:ns3="68da5f85-e182-4cd5-ad53-4b88b7fa14a8" xmlns:ns4="fc9bb637-31a1-45e3-99d8-5503741ee48a" targetNamespace="http://schemas.microsoft.com/office/2006/metadata/properties" ma:root="true" ma:fieldsID="a9c8fd9c5c4f0674e92c602085a9a53f" ns3:_="" ns4:_="">
    <xsd:import namespace="68da5f85-e182-4cd5-ad53-4b88b7fa14a8"/>
    <xsd:import namespace="fc9bb637-31a1-45e3-99d8-5503741ee4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da5f85-e182-4cd5-ad53-4b88b7fa14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bb637-31a1-45e3-99d8-5503741ee4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488EA4-905E-4C74-B8B5-7A7FBFF2C6EA}">
  <ds:schemaRefs>
    <ds:schemaRef ds:uri="http://purl.org/dc/dcmitype/"/>
    <ds:schemaRef ds:uri="68da5f85-e182-4cd5-ad53-4b88b7fa14a8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fc9bb637-31a1-45e3-99d8-5503741ee48a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AD879F-601C-4B42-8829-A64A18C869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B39F2-9FB5-4270-B8D1-3903DD2E67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da5f85-e182-4cd5-ad53-4b88b7fa14a8"/>
    <ds:schemaRef ds:uri="fc9bb637-31a1-45e3-99d8-5503741ee4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Constanza Gomez Rojas</dc:creator>
  <cp:keywords/>
  <dc:description/>
  <cp:lastModifiedBy>Carlos Arturo Gaviria Vega</cp:lastModifiedBy>
  <cp:revision/>
  <dcterms:created xsi:type="dcterms:W3CDTF">2024-04-02T16:17:02Z</dcterms:created>
  <dcterms:modified xsi:type="dcterms:W3CDTF">2025-10-15T16:43:47Z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0x01010006B1C0547A1C8D42B71F8B6F843C9067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